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kavitha.shah\Desktop\VS007 Appendix J SCR updates - 21NOV2022\"/>
    </mc:Choice>
  </mc:AlternateContent>
  <xr:revisionPtr revIDLastSave="0" documentId="13_ncr:1_{E8AA96FE-90DA-46A0-AEAF-B7C5700D1198}" xr6:coauthVersionLast="47" xr6:coauthVersionMax="47" xr10:uidLastSave="{00000000-0000-0000-0000-000000000000}"/>
  <bookViews>
    <workbookView xWindow="-28920" yWindow="-120" windowWidth="29040" windowHeight="15840" tabRatio="894" xr2:uid="{00000000-000D-0000-FFFF-FFFF00000000}"/>
  </bookViews>
  <sheets>
    <sheet name="Instructions" sheetId="14" r:id="rId1"/>
    <sheet name="Template revision History" sheetId="4" r:id="rId2"/>
    <sheet name="SCR-Cover Sheet" sheetId="15" r:id="rId3"/>
    <sheet name="Electronic Component Change" sheetId="1" r:id="rId4"/>
    <sheet name="Mechanical Component Change" sheetId="7" r:id="rId5"/>
    <sheet name="Software Change" sheetId="8" r:id="rId6"/>
    <sheet name="Commodity Team Recommendation" sheetId="5" r:id="rId7"/>
    <sheet name="6M Analysis expectations" sheetId="16" r:id="rId8"/>
  </sheets>
  <externalReferences>
    <externalReference r:id="rId9"/>
  </externalReferences>
  <definedNames>
    <definedName name="_qqq13" localSheetId="7">[1]Template!#REF!</definedName>
    <definedName name="_qqq13" localSheetId="0">[1]Template!#REF!</definedName>
    <definedName name="_qqq13" localSheetId="2">[1]Template!#REF!</definedName>
    <definedName name="_qqq13">[1]Template!#REF!</definedName>
    <definedName name="_qqq6" localSheetId="7">[1]Template!#REF!</definedName>
    <definedName name="_qqq6" localSheetId="0">[1]Template!#REF!</definedName>
    <definedName name="_qqq6" localSheetId="2">[1]Template!#REF!</definedName>
    <definedName name="_qqq6">[1]Template!#REF!</definedName>
    <definedName name="cat" localSheetId="7">#REF!</definedName>
    <definedName name="cat" localSheetId="0">#REF!</definedName>
    <definedName name="cat" localSheetId="2">#REF!</definedName>
    <definedName name="cat">#REF!</definedName>
    <definedName name="categories" localSheetId="7">#REF!</definedName>
    <definedName name="categories" localSheetId="0">#REF!</definedName>
    <definedName name="categories" localSheetId="2">#REF!</definedName>
    <definedName name="categories">#REF!</definedName>
    <definedName name="folderlist" localSheetId="7">#REF!</definedName>
    <definedName name="folderlist" localSheetId="0">#REF!</definedName>
    <definedName name="folderlist" localSheetId="2">#REF!</definedName>
    <definedName name="folderlist">#REF!</definedName>
    <definedName name="Phases">[1]Template!$C$2:$C$9</definedName>
    <definedName name="_xlnm.Print_Area" localSheetId="2">'SCR-Cover Sheet'!$B$4:$AC$113</definedName>
    <definedName name="_xlnm.Print_Titles" localSheetId="2">'SCR-Cover Sheet'!$10:$10</definedName>
    <definedName name="role" localSheetId="7">#REF!</definedName>
    <definedName name="role" localSheetId="0">#REF!</definedName>
    <definedName name="role" localSheetId="2">#REF!</definedName>
    <definedName name="role">#REF!</definedName>
    <definedName name="roles" localSheetId="7">#REF!</definedName>
    <definedName name="roles" localSheetId="0">#REF!</definedName>
    <definedName name="roles" localSheetId="2">#REF!</definedName>
    <definedName name="roles">#REF!</definedName>
    <definedName name="ss" localSheetId="7">#REF!</definedName>
    <definedName name="ss" localSheetId="0">#REF!</definedName>
    <definedName name="ss" localSheetId="2">#REF!</definedName>
    <definedName name="ss">#REF!</definedName>
    <definedName name="zzz" localSheetId="1">[1]Template!#REF!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5" i="15" l="1"/>
  <c r="AG155" i="15" l="1"/>
  <c r="AH123" i="15"/>
  <c r="AG133" i="15"/>
  <c r="R104" i="15" l="1"/>
  <c r="AG110" i="15"/>
  <c r="AF82" i="15"/>
  <c r="AG82" i="15"/>
  <c r="AG86" i="15" l="1"/>
  <c r="L4" i="1"/>
  <c r="B1" i="15"/>
  <c r="G1" i="5"/>
  <c r="M61" i="15" s="1"/>
  <c r="AG74" i="15"/>
  <c r="W145" i="15"/>
  <c r="W96" i="15"/>
  <c r="W80" i="15"/>
  <c r="W59" i="15"/>
  <c r="H23" i="7"/>
  <c r="K17" i="7"/>
  <c r="F11" i="7"/>
  <c r="F9" i="1" l="1"/>
  <c r="K20" i="7"/>
  <c r="AA17" i="7" l="1"/>
  <c r="AF16" i="15" l="1"/>
  <c r="D5" i="8"/>
  <c r="D9" i="7"/>
  <c r="H19" i="7" s="1"/>
  <c r="AH15" i="15"/>
  <c r="H20" i="7"/>
  <c r="H17" i="7"/>
  <c r="H16" i="7"/>
  <c r="F10" i="8"/>
  <c r="D4" i="8" l="1"/>
  <c r="D5" i="7"/>
  <c r="D4" i="7"/>
  <c r="D4" i="1" l="1"/>
  <c r="D5" i="1"/>
  <c r="AF132" i="15"/>
  <c r="AG132" i="15"/>
  <c r="AG98" i="15" l="1"/>
  <c r="AF98" i="15"/>
  <c r="AG54" i="15" l="1"/>
  <c r="AH54" i="15" s="1"/>
  <c r="AH74" i="15" l="1"/>
  <c r="AH86" i="15" s="1"/>
  <c r="AH110" i="15" s="1"/>
  <c r="D16" i="15"/>
  <c r="AG15" i="15"/>
  <c r="AF15" i="15"/>
  <c r="AG147" i="15"/>
  <c r="AF147" i="15"/>
  <c r="AH133" i="15" l="1"/>
  <c r="AG61" i="15"/>
  <c r="AF61" i="15"/>
  <c r="AH155" i="15" l="1"/>
  <c r="W9" i="15" s="1"/>
  <c r="AH9" i="15"/>
  <c r="AH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Dennis Nielsen</author>
    <author>Stephane Dumont</author>
  </authors>
  <commentList>
    <comment ref="W5" authorId="0" shapeId="0" xr:uid="{1330F2E9-A69F-48A3-83B4-A2FECB2F79B4}">
      <text>
        <r>
          <rPr>
            <sz val="9"/>
            <color indexed="81"/>
            <rFont val="Tahoma"/>
            <family val="2"/>
          </rPr>
          <t>TBA - To Be Assigned, by The Lead Buyer when uploading the supplier documentation in the Veoneer SCR tracking tool.</t>
        </r>
      </text>
    </comment>
    <comment ref="U7" authorId="1" shapeId="0" xr:uid="{CA6CAC32-DBF5-4FFE-8871-177B9BFA134C}">
      <text>
        <r>
          <rPr>
            <sz val="9"/>
            <color indexed="81"/>
            <rFont val="Tahoma"/>
            <family val="2"/>
          </rPr>
          <t>The supplier must specify the type of change by selecting the "X" from the pulldown list of EITHER "Supplier Change Request (SCR)" box OR the  "Supplier ”End Of Life Announcement" box as appplicable.</t>
        </r>
      </text>
    </comment>
    <comment ref="W7" authorId="1" shapeId="0" xr:uid="{8895F4E5-AFE5-4269-BC3D-DE359D18309D}">
      <text>
        <r>
          <rPr>
            <sz val="9"/>
            <color indexed="81"/>
            <rFont val="Tahoma"/>
            <family val="2"/>
          </rPr>
          <t xml:space="preserve">
This section Is an Automatic Field  (It is not to be modified)
It provides a progress status of the SCR/EOL Depending on the signatures and the "approvals" selected in the different sections of this document the status can be "C.P. Not Submitted" / "C.P. Submitted" / "C.P. Rejected" / "C.P. Approved" / "CCB1 Approved" ......</t>
        </r>
      </text>
    </comment>
    <comment ref="U9" authorId="1" shapeId="0" xr:uid="{9C789B15-1F17-4776-B6B2-134A98B1AFEB}">
      <text>
        <r>
          <rPr>
            <sz val="9"/>
            <color indexed="81"/>
            <rFont val="Tahoma"/>
            <family val="2"/>
          </rPr>
          <t>The supplier must specify the type of change by selecting the "X" from the pulldown list of EITHER "Supplier Change Request (SCR)" box OR the  "Supplier ”End Of Life Announcement" box as appplicable.</t>
        </r>
      </text>
    </comment>
    <comment ref="V13" authorId="1" shapeId="0" xr:uid="{1C6D066D-CB91-4BF1-A7F8-C4F9F65561B8}">
      <text>
        <r>
          <rPr>
            <sz val="9"/>
            <color indexed="81"/>
            <rFont val="Tahoma"/>
            <family val="2"/>
          </rPr>
          <t>Date : The Supplier to register the date when the complete set of documentation is submitted to Veoneer (Completed SCR-Cover Sheet + Complete Documentation as per the applicable Change Package Description).</t>
        </r>
      </text>
    </comment>
    <comment ref="D16" authorId="1" shapeId="0" xr:uid="{ECD119B4-6B86-4C26-B5A4-01A0E228B99A}">
      <text>
        <r>
          <rPr>
            <sz val="9"/>
            <color indexed="81"/>
            <rFont val="Tahoma"/>
            <family val="2"/>
          </rPr>
          <t>The supplier must identify the commodity of the affected component (Electronic Component / Mechanical Component / Software)</t>
        </r>
      </text>
    </comment>
    <comment ref="D18" authorId="1" shapeId="0" xr:uid="{B6799B48-01FF-4F37-9B19-918A2A295728}">
      <text>
        <r>
          <rPr>
            <sz val="9"/>
            <color indexed="81"/>
            <rFont val="Tahoma"/>
            <family val="2"/>
          </rPr>
          <t xml:space="preserve">Supplier Id must be the one written on the PSW from the latest approved PPAP for the affected device(s). 
</t>
        </r>
      </text>
    </comment>
    <comment ref="H18" authorId="1" shapeId="0" xr:uid="{2AA29E94-5F40-4078-BA98-B010B0EC68E8}">
      <text>
        <r>
          <rPr>
            <sz val="9"/>
            <color indexed="81"/>
            <rFont val="Tahoma"/>
            <family val="2"/>
          </rPr>
          <t xml:space="preserve">Supplier Name must be the one written on the PSW from the latest approved PPAP for the affected device(s). </t>
        </r>
      </text>
    </comment>
    <comment ref="Q18" authorId="1" shapeId="0" xr:uid="{B178D14C-F332-4554-B70A-2C7FE2601DB9}">
      <text>
        <r>
          <rPr>
            <sz val="9"/>
            <color indexed="81"/>
            <rFont val="Tahoma"/>
            <family val="2"/>
          </rPr>
          <t xml:space="preserve">Supplier adress must be the one written on the PSW from the latest approved PPAP for the affected device(s). </t>
        </r>
      </text>
    </comment>
    <comment ref="D22" authorId="1" shapeId="0" xr:uid="{438865B3-6942-43A2-A449-5105838B9CFE}">
      <text>
        <r>
          <rPr>
            <sz val="9"/>
            <color indexed="81"/>
            <rFont val="Tahoma"/>
            <family val="2"/>
          </rPr>
          <t>The supplier must provide the list of Veoneer Part Number affected by the change.
Veoneer Part Number must match with last approved PPAP.
To insert a line : Select a line and then "insert a line"</t>
        </r>
      </text>
    </comment>
    <comment ref="J22" authorId="1" shapeId="0" xr:uid="{665A5791-47CE-4609-92DC-ED5A65191D23}">
      <text>
        <r>
          <rPr>
            <sz val="9"/>
            <color indexed="81"/>
            <rFont val="Tahoma"/>
            <family val="2"/>
          </rPr>
          <t>The supplier must provide the list of Supplier part numberaffected by the change.
Supplier Part number must match with the last approved PPAP.
To insert a line : Select a line and then "insert a line"</t>
        </r>
      </text>
    </comment>
    <comment ref="Q22" authorId="1" shapeId="0" xr:uid="{3038355F-2A1D-4B0F-88F5-EE1296D72D2A}">
      <text>
        <r>
          <rPr>
            <sz val="9"/>
            <color indexed="81"/>
            <rFont val="Tahoma"/>
            <family val="2"/>
          </rPr>
          <t>The supplier must provide the list of Supplier part Description affecte dby the change.
Supplier Part Description must match with the last approved PPAP.
To insert a line : Select a line and then "insert a line"</t>
        </r>
      </text>
    </comment>
    <comment ref="H35" authorId="1" shapeId="0" xr:uid="{DF1F9051-2CFB-4D07-96F7-B6C1E75267B7}">
      <text>
        <r>
          <rPr>
            <sz val="9"/>
            <color indexed="81"/>
            <rFont val="Tahoma"/>
            <family val="2"/>
          </rPr>
          <t xml:space="preserve">Supplier Representative to Check the box when the change is affecting the </t>
        </r>
        <r>
          <rPr>
            <b/>
            <sz val="9"/>
            <color indexed="81"/>
            <rFont val="Tahoma"/>
            <family val="2"/>
          </rPr>
          <t>Design</t>
        </r>
        <r>
          <rPr>
            <sz val="9"/>
            <color indexed="81"/>
            <rFont val="Tahoma"/>
            <family val="2"/>
          </rPr>
          <t xml:space="preserve"> of the device
Note : Not applicable to stand-alone software</t>
        </r>
      </text>
    </comment>
    <comment ref="K35" authorId="1" shapeId="0" xr:uid="{A8DD37A5-3D64-4DBD-8496-6F19BA050CAB}">
      <text>
        <r>
          <rPr>
            <sz val="9"/>
            <color indexed="81"/>
            <rFont val="Tahoma"/>
            <family val="2"/>
          </rPr>
          <t xml:space="preserve">Supplier Representative to Check the box when the change is affecting the </t>
        </r>
        <r>
          <rPr>
            <b/>
            <sz val="9"/>
            <color indexed="81"/>
            <rFont val="Tahoma"/>
            <family val="2"/>
          </rPr>
          <t xml:space="preserve">Composition </t>
        </r>
        <r>
          <rPr>
            <sz val="9"/>
            <color indexed="81"/>
            <rFont val="Tahoma"/>
            <family val="2"/>
          </rPr>
          <t>of the device
Note : Not applicable to stand-alone software</t>
        </r>
      </text>
    </comment>
    <comment ref="O35" authorId="1" shapeId="0" xr:uid="{A2547873-5959-4895-91CE-CDF00A941E69}">
      <text>
        <r>
          <rPr>
            <sz val="9"/>
            <color indexed="81"/>
            <rFont val="Tahoma"/>
            <family val="2"/>
          </rPr>
          <t xml:space="preserve">Supplier Representative to Check the box when the change is affecting the </t>
        </r>
        <r>
          <rPr>
            <b/>
            <sz val="9"/>
            <color indexed="81"/>
            <rFont val="Tahoma"/>
            <family val="2"/>
          </rPr>
          <t>Weight</t>
        </r>
        <r>
          <rPr>
            <sz val="9"/>
            <color indexed="81"/>
            <rFont val="Tahoma"/>
            <family val="2"/>
          </rPr>
          <t xml:space="preserve"> of the device
Note : Not applicable to stand-alone software
</t>
        </r>
      </text>
    </comment>
    <comment ref="R35" authorId="1" shapeId="0" xr:uid="{223C593D-7F2E-493C-AA6F-5E99DEE666F9}">
      <text>
        <r>
          <rPr>
            <sz val="9"/>
            <color indexed="81"/>
            <rFont val="Tahoma"/>
            <family val="2"/>
          </rPr>
          <t xml:space="preserve">Supplier Representative to Check the box when the change is affecting the </t>
        </r>
        <r>
          <rPr>
            <b/>
            <sz val="9"/>
            <color indexed="81"/>
            <rFont val="Tahoma"/>
            <family val="2"/>
          </rPr>
          <t>Processing</t>
        </r>
        <r>
          <rPr>
            <sz val="9"/>
            <color indexed="81"/>
            <rFont val="Tahoma"/>
            <family val="2"/>
          </rPr>
          <t xml:space="preserve"> of the device
Note : Not applicable to stand-alone software</t>
        </r>
      </text>
    </comment>
    <comment ref="V35" authorId="1" shapeId="0" xr:uid="{2B0F1B1F-A67E-42F9-A7C0-C7FEE684D467}">
      <text>
        <r>
          <rPr>
            <sz val="9"/>
            <color indexed="81"/>
            <rFont val="Tahoma"/>
            <family val="2"/>
          </rPr>
          <t xml:space="preserve">Supplier Representative to Check the box when the change is affecting the </t>
        </r>
        <r>
          <rPr>
            <b/>
            <sz val="9"/>
            <color indexed="81"/>
            <rFont val="Tahoma"/>
            <family val="2"/>
          </rPr>
          <t>specification (Drawing, Datasheet … )</t>
        </r>
        <r>
          <rPr>
            <sz val="9"/>
            <color indexed="81"/>
            <rFont val="Tahoma"/>
            <family val="2"/>
          </rPr>
          <t>.</t>
        </r>
      </text>
    </comment>
    <comment ref="Z35" authorId="1" shapeId="0" xr:uid="{D75A55E4-F0C0-43A1-A519-CA8119CA0E8A}">
      <text>
        <r>
          <rPr>
            <sz val="9"/>
            <color indexed="81"/>
            <rFont val="Tahoma"/>
            <family val="2"/>
          </rPr>
          <t>Supplier Representative to Check the box when the change is about a Software Change.</t>
        </r>
      </text>
    </comment>
    <comment ref="C37" authorId="1" shapeId="0" xr:uid="{59F36B73-71AE-4674-975E-E3BE1B12CB9C}">
      <text>
        <r>
          <rPr>
            <sz val="9"/>
            <color indexed="81"/>
            <rFont val="Tahoma"/>
            <family val="2"/>
          </rPr>
          <t xml:space="preserve">The supplier must record here the detailed description of the change
</t>
        </r>
      </text>
    </comment>
    <comment ref="C40" authorId="1" shapeId="0" xr:uid="{B4D0F818-215E-4DBE-8E65-95CEE0DB171B}">
      <text>
        <r>
          <rPr>
            <sz val="10"/>
            <color indexed="81"/>
            <rFont val="Tahoma"/>
            <family val="2"/>
          </rPr>
          <t xml:space="preserve">The supplier is requested to provide the justification why the change is required   ( e.g. : Capacity Increase, Risk Reduction, Cost Reduction,  Supplier mfg consolidation, Industry change Au=&gt;Cu …. )
</t>
        </r>
      </text>
    </comment>
    <comment ref="C43" authorId="1" shapeId="0" xr:uid="{54703CCF-C83E-4F2A-9ADE-CE9643FB2C9D}">
      <text>
        <r>
          <rPr>
            <sz val="9"/>
            <color indexed="81"/>
            <rFont val="Tahoma"/>
            <family val="2"/>
          </rPr>
          <t xml:space="preserve">The supplier to record what are the expected Effects of the Change
</t>
        </r>
      </text>
    </comment>
    <comment ref="C46" authorId="1" shapeId="0" xr:uid="{A0A672B6-2839-4FBA-923E-9157F172FA41}">
      <text>
        <r>
          <rPr>
            <sz val="9"/>
            <color indexed="81"/>
            <rFont val="Tahoma"/>
            <family val="2"/>
          </rPr>
          <t xml:space="preserve">The supplier must select whether the  Assembly or Components interchangeability is affected  
</t>
        </r>
      </text>
    </comment>
    <comment ref="H46" authorId="1" shapeId="0" xr:uid="{C2BA7121-D54B-4FE1-A10D-A978B71AB234}">
      <text>
        <r>
          <rPr>
            <sz val="9"/>
            <color indexed="81"/>
            <rFont val="Tahoma"/>
            <family val="2"/>
          </rPr>
          <t>The supplier is requested to report here the time to have the device ready for shipment to Veoneer after the change is approved (i.e. : When Veoneer provide final approval, how long time is required to have "modified devices" ready for shipment to Veoneer).</t>
        </r>
      </text>
    </comment>
    <comment ref="P46" authorId="1" shapeId="0" xr:uid="{535AB14A-04CF-4B23-BE41-1D42CA45E49B}">
      <text>
        <r>
          <rPr>
            <sz val="9"/>
            <color indexed="81"/>
            <rFont val="Tahoma"/>
            <family val="2"/>
          </rPr>
          <t xml:space="preserve">The supplier is requested to report when the first delivery with Change implemented is intending to take place (Format to be used : YYYY-MM-DD )
</t>
        </r>
      </text>
    </comment>
    <comment ref="Z46" authorId="1" shapeId="0" xr:uid="{63988A69-0D72-4AC6-B9A7-9702651B92AA}">
      <text>
        <r>
          <rPr>
            <sz val="9"/>
            <color indexed="81"/>
            <rFont val="Tahoma"/>
            <family val="2"/>
          </rPr>
          <t>The supplier must answer "YES" or "No" if this SCR will affect the Cost of Devices affected by the change. If "YES", the Effect of the device Cost is to be recorded in the next line.</t>
        </r>
      </text>
    </comment>
    <comment ref="D49" authorId="1" shapeId="0" xr:uid="{2550D99D-A79B-4BD7-8FD4-DD2D2E5DD7E2}">
      <text>
        <r>
          <rPr>
            <sz val="9"/>
            <color indexed="81"/>
            <rFont val="Tahoma"/>
            <family val="2"/>
          </rPr>
          <t xml:space="preserve">The Interchangeability is considered to be affected when the component is not 1 to 1 compatible, and can't exchanged without any consequence.
</t>
        </r>
      </text>
    </comment>
    <comment ref="C52" authorId="1" shapeId="0" xr:uid="{D7878E1F-6576-47E8-A60A-68AD3CEF5736}">
      <text>
        <r>
          <rPr>
            <b/>
            <sz val="9"/>
            <color indexed="81"/>
            <rFont val="Tahoma"/>
            <family val="2"/>
          </rPr>
          <t>Stephane Dumont:</t>
        </r>
        <r>
          <rPr>
            <sz val="9"/>
            <color indexed="81"/>
            <rFont val="Tahoma"/>
            <family val="2"/>
          </rPr>
          <t xml:space="preserve">
the supplier must inform Veoneer if "Yes" or "No" the proposed change can affect the delivery schedule
************  If software = software delivery date</t>
        </r>
      </text>
    </comment>
    <comment ref="X52" authorId="1" shapeId="0" xr:uid="{DEDAE7B8-991C-4667-A782-362D658D22CD}">
      <text>
        <r>
          <rPr>
            <sz val="9"/>
            <color indexed="81"/>
            <rFont val="Tahoma"/>
            <family val="2"/>
          </rPr>
          <t xml:space="preserve">From the pulldown list, the Supplier must select "Tooling", "Facility" if any Tooling or Facility changes are required for this SCR. Enter the cost impact on the field below
Select "N/A" from the pulldown list if Veoneer doesn't own the tool .
</t>
        </r>
      </text>
    </comment>
    <comment ref="Q54" authorId="1" shapeId="0" xr:uid="{6BEBC791-2999-4F72-A8F0-576B77D02BAC}">
      <text>
        <r>
          <rPr>
            <sz val="9"/>
            <color indexed="81"/>
            <rFont val="Tahoma"/>
            <family val="2"/>
          </rPr>
          <t>If this SCR will affect the Cost of Devices  the Effect of the device Cost is to be recorded here.</t>
        </r>
      </text>
    </comment>
    <comment ref="I55" authorId="1" shapeId="0" xr:uid="{11A6AB96-744B-413D-9469-9AB2CCCC40B2}">
      <text>
        <r>
          <rPr>
            <b/>
            <sz val="9"/>
            <color indexed="81"/>
            <rFont val="Tahoma"/>
            <family val="2"/>
          </rPr>
          <t>Stephane Dumont:</t>
        </r>
        <r>
          <rPr>
            <sz val="9"/>
            <color indexed="81"/>
            <rFont val="Tahoma"/>
            <family val="2"/>
          </rPr>
          <t xml:space="preserve">
To be signed Off by the Supplier Representative.
As per VS007 Appendix J, "The Closure of Phase 0 is associated with the “C.P. Complete” milestone. This milestone is to be signed off by the Supplier. 
With the approval of this milestone, the Supplier is confirming that the documentation provided (SCR and C.P.) is complete and no item is missing". </t>
        </r>
      </text>
    </comment>
    <comment ref="W59" authorId="0" shapeId="0" xr:uid="{FC58AF93-B6E3-437D-A10D-32E37CF6D80B}">
      <text>
        <r>
          <rPr>
            <sz val="9"/>
            <color indexed="81"/>
            <rFont val="Tahoma"/>
            <family val="2"/>
          </rPr>
          <t>No Need to update. The SCR ID is reported Automatically reported from the previsous section</t>
        </r>
      </text>
    </comment>
    <comment ref="D61" authorId="1" shapeId="0" xr:uid="{676D3171-3D62-4CFD-A26E-63CA97EB5E94}">
      <text>
        <r>
          <rPr>
            <sz val="9"/>
            <color indexed="81"/>
            <rFont val="Tahoma"/>
            <family val="2"/>
          </rPr>
          <t xml:space="preserve">
Closure of the Phase 1 is associated with the “C.P. Approved” milestone. 
</t>
        </r>
        <r>
          <rPr>
            <b/>
            <sz val="9"/>
            <color indexed="81"/>
            <rFont val="Tahoma"/>
            <family val="2"/>
          </rPr>
          <t>This Box is to be "Checked" by the Veoneer "Component Development Manager" when the milestone  “C.P. Approved” is approved.</t>
        </r>
        <r>
          <rPr>
            <sz val="9"/>
            <color indexed="81"/>
            <rFont val="Tahoma"/>
            <family val="2"/>
          </rPr>
          <t xml:space="preserve">
As per VS007 Appendix J : "When approving this milestone, the team confirms that they didn’t identified any unsustainable risk to Veoneer with the change requested by the supplier. The team will also provide recommendations to the application/CCB team regarding: any Part Number changes needed, minimum product-level validation testing recommended, and any other applicable recommendations."
Approval of this phase alone doesn't permit the supplier to start shipping changed devices.</t>
        </r>
      </text>
    </comment>
    <comment ref="J61" authorId="1" shapeId="0" xr:uid="{45E73938-BA99-44D2-B61D-2B016B16225A}">
      <text>
        <r>
          <rPr>
            <sz val="9"/>
            <color indexed="81"/>
            <rFont val="Tahoma"/>
            <family val="2"/>
          </rPr>
          <t xml:space="preserve">
This Box is to be Checked by Component Development Manager  when the change is rejected during Phase 1 - "Exploratory Aprroval"
</t>
        </r>
      </text>
    </comment>
    <comment ref="K65" authorId="1" shapeId="0" xr:uid="{28E74CB3-4F78-4C22-BE2C-86B0D418B4EF}">
      <text>
        <r>
          <rPr>
            <sz val="9"/>
            <color indexed="81"/>
            <rFont val="Tahoma"/>
            <family val="2"/>
          </rPr>
          <t>Date when the Component Develoment Manager Signed Off completion of phase 1 (Exploratory Approval)</t>
        </r>
      </text>
    </comment>
    <comment ref="X65" authorId="1" shapeId="0" xr:uid="{5069D316-D4E9-45EF-86E9-F86E41B8CE67}">
      <text>
        <r>
          <rPr>
            <sz val="9"/>
            <color indexed="81"/>
            <rFont val="Tahoma"/>
            <family val="2"/>
          </rPr>
          <t xml:space="preserve">Component Development Manager to select "YES"   in case the recommandation of the "Core Team" (Component Development Manager; Component Engineer; Lead Buyer; Commodity Supplier Quality Engineer) is to perform Process Validation for the aproval of this SCR (To select "NO" if recommandation don't include Process Validation).
</t>
        </r>
      </text>
    </comment>
    <comment ref="C66" authorId="1" shapeId="0" xr:uid="{FE0A54EA-61E6-49E7-8E5D-CFBE1A4066EE}">
      <text>
        <r>
          <rPr>
            <sz val="9"/>
            <color indexed="81"/>
            <rFont val="Tahoma"/>
            <family val="2"/>
          </rPr>
          <t>To be signed Off by the Component Development Manager when Approving the release of the Phase 1 Milestone (Exploratory Phase) or when Rejecting the SCR (in Case Decision is to reject).
As Per VS007-J :  This milestone is to "</t>
        </r>
        <r>
          <rPr>
            <i/>
            <sz val="9"/>
            <color indexed="81"/>
            <rFont val="Tahoma"/>
            <family val="2"/>
          </rPr>
          <t>be approved by the Component Development Manager in concurrence with the Commodity Supplier Quality Engineer and the Lead Buyer. When approving this milestone, the   team confirms that they didn’t identified any unsustainable risk to Veoneer with the change requested by the supplier. The team will also provide recommendations to the application/CCB team regarding: any Part Number changes needed, minimum product-level validation testing recommended, and any other applicable recommendations.</t>
        </r>
        <r>
          <rPr>
            <sz val="9"/>
            <color indexed="81"/>
            <rFont val="Tahoma"/>
            <family val="2"/>
          </rPr>
          <t xml:space="preserve">"
</t>
        </r>
      </text>
    </comment>
    <comment ref="D70" authorId="1" shapeId="0" xr:uid="{98BE10D0-AE32-4CF5-9A1F-58D20E0153A1}">
      <text>
        <r>
          <rPr>
            <sz val="9"/>
            <color indexed="81"/>
            <rFont val="Tahoma"/>
            <family val="2"/>
          </rPr>
          <t>When the SCR is rejected during Phase 1 Milestone (Exploratory Phase), the Component Development Manager will provide jutification for rejecting the change.</t>
        </r>
      </text>
    </comment>
    <comment ref="J74" authorId="1" shapeId="0" xr:uid="{30F6D843-429C-4419-A46C-66D5AA43093D}">
      <text>
        <r>
          <rPr>
            <sz val="9"/>
            <color indexed="81"/>
            <rFont val="Tahoma"/>
            <family val="2"/>
          </rPr>
          <t>Date when the CSQ Signed Off completion of phase 1 (Exploratory Approval)
To be filled by the CSQ</t>
        </r>
      </text>
    </comment>
    <comment ref="Y74" authorId="1" shapeId="0" xr:uid="{D17A7BA7-1805-466B-80CC-D789F7052AEF}">
      <text>
        <r>
          <rPr>
            <sz val="9"/>
            <color indexed="81"/>
            <rFont val="Tahoma"/>
            <family val="2"/>
          </rPr>
          <t>Date when the Lead Buyer Off completion of phase 1 (Exploratory Approval)
To be filled by the Lead Buyer</t>
        </r>
      </text>
    </comment>
    <comment ref="Q75" authorId="1" shapeId="0" xr:uid="{7502D506-1DF7-4534-86FC-C97EB91D4BB9}">
      <text>
        <r>
          <rPr>
            <b/>
            <sz val="9"/>
            <color indexed="81"/>
            <rFont val="Tahoma"/>
            <family val="2"/>
          </rPr>
          <t>To be signed Off by the Lead Buyer</t>
        </r>
        <r>
          <rPr>
            <sz val="9"/>
            <color indexed="81"/>
            <rFont val="Tahoma"/>
            <family val="2"/>
          </rPr>
          <t xml:space="preserve"> when Approving the release of the Phase 1 Milestone (Exploratory Phase) or when Rejecting the SCR (in case CORE decides to reject the SCR).
As Per VS007-J :  This milestone is to "</t>
        </r>
        <r>
          <rPr>
            <i/>
            <sz val="9"/>
            <color indexed="81"/>
            <rFont val="Tahoma"/>
            <family val="2"/>
          </rPr>
          <t>be approved by the Component Development Manager in concurrence with the Commodity Supplier Quality Engineer and the Lead Buyer. When approving this milestone, the   team confirms that they didn’t identified any unsustainable risk to Veoneer with the change requested by the supplier. The team will also provide recommendations to the application/CCB team regarding: any Part Number changes needed, minimum product-level validation testing recommended, and any other applicable recommendations.</t>
        </r>
        <r>
          <rPr>
            <sz val="9"/>
            <color indexed="81"/>
            <rFont val="Tahoma"/>
            <family val="2"/>
          </rPr>
          <t xml:space="preserve">"
</t>
        </r>
      </text>
    </comment>
    <comment ref="W80" authorId="0" shapeId="0" xr:uid="{CCCB6DAB-FBDE-4039-8F7D-70000861D595}">
      <text>
        <r>
          <rPr>
            <sz val="9"/>
            <color indexed="81"/>
            <rFont val="Tahoma"/>
            <family val="2"/>
          </rPr>
          <t>No Need to update. The SCR ID is reported Automatically reported from the previsous section</t>
        </r>
      </text>
    </comment>
    <comment ref="D82" authorId="1" shapeId="0" xr:uid="{D11BF519-0005-43F0-AD75-D42699DC3977}">
      <text>
        <r>
          <rPr>
            <sz val="9"/>
            <color indexed="81"/>
            <rFont val="Tahoma"/>
            <family val="2"/>
          </rPr>
          <t xml:space="preserve">Closure of the Phase 2 (Serial Preparation) is associated with the “C.P. Approved” milestone. 
</t>
        </r>
        <r>
          <rPr>
            <b/>
            <sz val="9"/>
            <color indexed="81"/>
            <rFont val="Tahoma"/>
            <family val="2"/>
          </rPr>
          <t xml:space="preserve">
This Box is to be "Checked"  by the Change Leader when CCB1 is approved.</t>
        </r>
        <r>
          <rPr>
            <sz val="9"/>
            <color indexed="81"/>
            <rFont val="Tahoma"/>
            <family val="2"/>
          </rPr>
          <t xml:space="preserve">
As per VS007-J : "When approving the “CCB1 Complete“ milestone, the team confirms that the Veoneer CCB1 has been granted by Veoneer Management and approved in the “Product Management System”.</t>
        </r>
      </text>
    </comment>
    <comment ref="J82" authorId="1" shapeId="0" xr:uid="{91BC3E58-86DD-441B-A79F-E7A06FF1D891}">
      <text>
        <r>
          <rPr>
            <sz val="9"/>
            <color indexed="81"/>
            <rFont val="Tahoma"/>
            <family val="2"/>
          </rPr>
          <t>This Box is to be "Checked"  by the Change Leader when the change is rejected by CCB1.</t>
        </r>
      </text>
    </comment>
    <comment ref="M86" authorId="1" shapeId="0" xr:uid="{F547F245-6FAE-4438-9BA1-B18E8ACC9C3C}">
      <text>
        <r>
          <rPr>
            <sz val="9"/>
            <color indexed="81"/>
            <rFont val="Tahoma"/>
            <family val="2"/>
          </rPr>
          <t>Date when the Change Leader Signed Off completion of phase 2 (Serial Preparation Approval)</t>
        </r>
      </text>
    </comment>
    <comment ref="Z86" authorId="1" shapeId="0" xr:uid="{37296B99-6A3E-426E-8E33-108246276CFA}">
      <text>
        <r>
          <rPr>
            <b/>
            <sz val="9"/>
            <color indexed="81"/>
            <rFont val="Tahoma"/>
            <family val="2"/>
          </rPr>
          <t>Stephane Dumont:</t>
        </r>
        <r>
          <rPr>
            <sz val="9"/>
            <color indexed="81"/>
            <rFont val="Tahoma"/>
            <family val="2"/>
          </rPr>
          <t xml:space="preserve">
Change Leader to select "YES"  in case CCB1 requires to perform Process Validation for the aproval of this SCR  (To select "NO" if not required).
</t>
        </r>
      </text>
    </comment>
    <comment ref="D87" authorId="1" shapeId="0" xr:uid="{FB0FCC4F-37AB-4FAC-901A-F5EF3B2B0500}">
      <text>
        <r>
          <rPr>
            <sz val="9"/>
            <color indexed="81"/>
            <rFont val="Tahoma"/>
            <family val="2"/>
          </rPr>
          <t xml:space="preserve">To be signed Of by the Change Leader when Approving the release of the Phase 2  Milestone (CCB1 Approved) or when Rejecting the SCR (if </t>
        </r>
        <r>
          <rPr>
            <sz val="9"/>
            <color indexed="12"/>
            <rFont val="Tahoma"/>
            <family val="2"/>
          </rPr>
          <t xml:space="preserve">CCB1 and/or Global supplier change board </t>
        </r>
        <r>
          <rPr>
            <sz val="9"/>
            <color indexed="81"/>
            <rFont val="Tahoma"/>
            <family val="2"/>
          </rPr>
          <t xml:space="preserve">decision is to reject the SCR).
As Per VS007-J :  "This milestone approval is to be granted by the “Change Leader”, in concurrence with the Supplier Quality Engineer and the Veoneer Lead Buyer. When approving the “CCB1 Complete“ milestone, the team confirms that the Veoneer CCB1 has been granted by Veoneer Management and approved in the “Product Management System”
</t>
        </r>
      </text>
    </comment>
    <comment ref="D90" authorId="1" shapeId="0" xr:uid="{D85928CA-783E-413F-BDF2-234525843F1F}">
      <text>
        <r>
          <rPr>
            <sz val="9"/>
            <color indexed="81"/>
            <rFont val="Tahoma"/>
            <family val="2"/>
          </rPr>
          <t xml:space="preserve">
When the SCR is rejected CCB1 , the Change Leader must record here justification for rejecting the change.</t>
        </r>
      </text>
    </comment>
    <comment ref="W96" authorId="0" shapeId="0" xr:uid="{DE4259B8-0848-4F45-9793-444800A053D5}">
      <text>
        <r>
          <rPr>
            <sz val="9"/>
            <color indexed="81"/>
            <rFont val="Tahoma"/>
            <family val="2"/>
          </rPr>
          <t>No Need to update. The SCR ID is reported Automatically reported from the previsous section</t>
        </r>
      </text>
    </comment>
    <comment ref="D98" authorId="1" shapeId="0" xr:uid="{AEA353C3-A9ED-4B45-A10D-3359B00A3C9B}">
      <text>
        <r>
          <rPr>
            <sz val="9"/>
            <color indexed="81"/>
            <rFont val="Tahoma"/>
            <family val="2"/>
          </rPr>
          <t xml:space="preserve">Closure of the Phase 3 (Validation Plan) is associated with the “CCB2” milestone. 
</t>
        </r>
        <r>
          <rPr>
            <b/>
            <sz val="9"/>
            <color indexed="81"/>
            <rFont val="Tahoma"/>
            <family val="2"/>
          </rPr>
          <t>This Box is to be "Checked"  by the Change Leader when CCB2 is approved.</t>
        </r>
        <r>
          <rPr>
            <sz val="9"/>
            <color indexed="81"/>
            <rFont val="Tahoma"/>
            <family val="2"/>
          </rPr>
          <t xml:space="preserve">
As per VS007-J : "When approving this milestone “CCB2 Complete“, the team confirms that the CCB2 has been granted by Veoneer Management and approved in the “Product Management System”.</t>
        </r>
      </text>
    </comment>
    <comment ref="J98" authorId="1" shapeId="0" xr:uid="{7B61CA0E-70DE-49B1-93BA-832C4BE53128}">
      <text>
        <r>
          <rPr>
            <b/>
            <sz val="9"/>
            <color indexed="81"/>
            <rFont val="Tahoma"/>
            <family val="2"/>
          </rPr>
          <t>This Box is to be "Checked"  by the Change Leader when the change is rejected by CCB2.</t>
        </r>
        <r>
          <rPr>
            <sz val="9"/>
            <color indexed="81"/>
            <rFont val="Tahoma"/>
            <family val="2"/>
          </rPr>
          <t xml:space="preserve">
</t>
        </r>
      </text>
    </comment>
    <comment ref="L101" authorId="1" shapeId="0" xr:uid="{4B53D616-9135-4BDF-80CE-BB4934C169A9}">
      <text>
        <r>
          <rPr>
            <b/>
            <sz val="9"/>
            <color indexed="81"/>
            <rFont val="Tahoma"/>
            <family val="2"/>
          </rPr>
          <t>Change Leader to record how many samples are required for the PV  (NA in case No PV is required for the Validation of this change).</t>
        </r>
        <r>
          <rPr>
            <sz val="9"/>
            <color indexed="81"/>
            <rFont val="Tahoma"/>
            <family val="2"/>
          </rPr>
          <t xml:space="preserve">
As per VS007-J :
"For Phase 3 to be completed, the CCB change leader must share with the Core Team the following information: 
      - Quantity of samples required globally for the CCB Product Validation.
      - Plan Date for the Product Validation start.
</t>
        </r>
      </text>
    </comment>
    <comment ref="X101" authorId="1" shapeId="0" xr:uid="{032985D5-CD9C-402E-8045-6F29A414B060}">
      <text>
        <r>
          <rPr>
            <b/>
            <sz val="9"/>
            <color indexed="81"/>
            <rFont val="Tahoma"/>
            <family val="2"/>
          </rPr>
          <t>Change Leader to record the date  when the PV (Product Validation) is planned to Start  (NA in case No PV is required for the Validation of this change).</t>
        </r>
        <r>
          <rPr>
            <sz val="9"/>
            <color indexed="81"/>
            <rFont val="Tahoma"/>
            <family val="2"/>
          </rPr>
          <t xml:space="preserve">
As per VS007-J :
"For Phase 3 to be completed, the CCB change leader must share with the Core Team the following information: 
      - Quantity of samples required globally for the CCB Product Validation.
      - Plan Date for the Product Validation start.
</t>
        </r>
      </text>
    </comment>
    <comment ref="M105" authorId="1" shapeId="0" xr:uid="{E29D5D1A-FD01-43BF-A17C-F8F16F784703}">
      <text>
        <r>
          <rPr>
            <sz val="9"/>
            <color indexed="81"/>
            <rFont val="Tahoma"/>
            <family val="2"/>
          </rPr>
          <t>Date when the Change Leader Signed Off completion of phase 3 (Validation Plan)</t>
        </r>
      </text>
    </comment>
    <comment ref="D106" authorId="1" shapeId="0" xr:uid="{B13DF76F-6BEC-4D3A-911E-453F7F51E082}">
      <text>
        <r>
          <rPr>
            <sz val="9"/>
            <color indexed="81"/>
            <rFont val="Tahoma"/>
            <family val="2"/>
          </rPr>
          <t xml:space="preserve">To be signed Off by the Change Leader when Approving the release of the Phase 3  Milestone (CCB2 Approved) or when Rejecting the SCR (if </t>
        </r>
        <r>
          <rPr>
            <sz val="9"/>
            <color indexed="12"/>
            <rFont val="Tahoma"/>
            <family val="2"/>
          </rPr>
          <t xml:space="preserve">CCB2 and/or Global supplier change board </t>
        </r>
        <r>
          <rPr>
            <sz val="9"/>
            <color indexed="81"/>
            <rFont val="Tahoma"/>
            <family val="2"/>
          </rPr>
          <t xml:space="preserve">decision is to reject the SCR).
</t>
        </r>
        <r>
          <rPr>
            <sz val="9"/>
            <color indexed="10"/>
            <rFont val="Tahoma"/>
            <family val="2"/>
          </rPr>
          <t>Electronic Signed Off Required</t>
        </r>
        <r>
          <rPr>
            <sz val="9"/>
            <color indexed="81"/>
            <rFont val="Tahoma"/>
            <family val="2"/>
          </rPr>
          <t xml:space="preserve">
As Per VS007-J :  "The approval of this milestone will be granted by the Change Leader, in concurrence with the Supplier Quality Engineer and the Lead Buyer. When approving this milestone “CCB2 Complete“, the team confirms that the CCB2 has been granted by Veoneer Management and approved in the “Product Management System”.”
</t>
        </r>
      </text>
    </comment>
    <comment ref="D110" authorId="1" shapeId="0" xr:uid="{55275F7A-A503-4BD9-AAD0-D5662C61ECCC}">
      <text>
        <r>
          <rPr>
            <sz val="9"/>
            <color indexed="81"/>
            <rFont val="Tahoma"/>
            <family val="2"/>
          </rPr>
          <t>When the SCR is rejected by CCB2 , the Change Leader must record here justification for rejecting the change.</t>
        </r>
      </text>
    </comment>
    <comment ref="K114" authorId="1" shapeId="0" xr:uid="{3F213D04-9029-4D99-8FE3-D016CDBAF6B9}">
      <text>
        <r>
          <rPr>
            <sz val="9"/>
            <color indexed="81"/>
            <rFont val="Tahoma"/>
            <family val="2"/>
          </rPr>
          <t xml:space="preserve">
Date when the Project Q Signed Off completion of phase 3 (Validation Plan)
To be filled by the  Projetc SQ</t>
        </r>
      </text>
    </comment>
    <comment ref="C115" authorId="1" shapeId="0" xr:uid="{8135CAAF-A504-42DE-A49F-572584A277E5}">
      <text>
        <r>
          <rPr>
            <b/>
            <sz val="9"/>
            <color indexed="81"/>
            <rFont val="Tahoma"/>
            <family val="2"/>
          </rPr>
          <t>To be signed Off by the Project SQ</t>
        </r>
        <r>
          <rPr>
            <sz val="9"/>
            <color indexed="81"/>
            <rFont val="Tahoma"/>
            <family val="2"/>
          </rPr>
          <t xml:space="preserve"> when Approving the release of the Phase 3 Milestone ("CCB2 Complete) or when Rejecting the SCR (in case CCB2 decided to reject the SCR).
</t>
        </r>
        <r>
          <rPr>
            <sz val="9"/>
            <color indexed="81"/>
            <rFont val="Tahoma"/>
            <family val="2"/>
          </rPr>
          <t xml:space="preserve">
As Per VS007-J :  "The approval of this milestone will be granted by the Change Leader, in concurrence with the Supplier Quality Engineer and the Lead Buyer. When approving this milestone “CCB2 Complete“, the team confirms that the CCB2 has been granted by Veoneer Management and approved in the “Product Management System”.”
</t>
        </r>
      </text>
    </comment>
    <comment ref="P115" authorId="1" shapeId="0" xr:uid="{B4A34074-3E7E-49AC-987D-F3A54D80A7BC}">
      <text>
        <r>
          <rPr>
            <b/>
            <sz val="9"/>
            <color indexed="81"/>
            <rFont val="Tahoma"/>
            <family val="2"/>
          </rPr>
          <t>To be signed Off by the Lead Buyer</t>
        </r>
        <r>
          <rPr>
            <sz val="9"/>
            <color indexed="81"/>
            <rFont val="Tahoma"/>
            <family val="2"/>
          </rPr>
          <t xml:space="preserve"> when Approving the release of the Phase 3 Milestone ("CCB2 Complete) or when Rejecting the SCR (in case CCB2 decided to reject the SCR).
As Per VS007-J :  "The approval of this milestone will be granted by the Change Leader, in concurrence with the Supplier Quality Engineer and the Lead Buyer. When approving this milestone “CCB2 Complete“, the team confirms that the CCB2 has been granted by Veoneer Management and approved in the “Product Management System”.”
</t>
        </r>
      </text>
    </comment>
    <comment ref="O120" authorId="1" shapeId="0" xr:uid="{51EEC3C9-7628-41A6-B3E6-62BF08A45AB1}">
      <text>
        <r>
          <rPr>
            <sz val="9"/>
            <color indexed="81"/>
            <rFont val="Tahoma"/>
            <family val="2"/>
          </rPr>
          <t xml:space="preserve">The project SQ is requested to write here the Ref# of the PPAP.
In case of multiple SQP, add line by pressing "ALT + ENTER"
</t>
        </r>
      </text>
    </comment>
    <comment ref="W120" authorId="0" shapeId="0" xr:uid="{7A75BC37-3194-4F93-80E9-F06740FB256D}">
      <text>
        <r>
          <rPr>
            <sz val="9"/>
            <color indexed="81"/>
            <rFont val="Tahoma"/>
            <family val="2"/>
          </rPr>
          <t>No Need to update. The SCR ID is reported Automatically reported from the previsous section</t>
        </r>
      </text>
    </comment>
    <comment ref="E123" authorId="1" shapeId="0" xr:uid="{AE242D44-F1B3-49AF-B4F5-90C0C37FF152}">
      <text>
        <r>
          <rPr>
            <sz val="9"/>
            <color indexed="81"/>
            <rFont val="Tahoma"/>
            <family val="2"/>
          </rPr>
          <t xml:space="preserve">The Closure of the Phase 4 is associated with the “SCR_P5_Samples_Approval” milestones
</t>
        </r>
        <r>
          <rPr>
            <b/>
            <sz val="9"/>
            <color indexed="81"/>
            <rFont val="Tahoma"/>
            <family val="2"/>
          </rPr>
          <t xml:space="preserve">This Box is to be "Checked"  by the Project SQ when the "SCR_P5_Sample_Approval" is granted.
</t>
        </r>
        <r>
          <rPr>
            <sz val="9"/>
            <color indexed="81"/>
            <rFont val="Tahoma"/>
            <family val="2"/>
          </rPr>
          <t>As per VS007-J : "</t>
        </r>
        <r>
          <rPr>
            <i/>
            <sz val="9"/>
            <color indexed="81"/>
            <rFont val="Tahoma"/>
            <family val="2"/>
          </rPr>
          <t>When approving this milestone, the team confirms that the PPAP document is complete and compliant to requirements.</t>
        </r>
        <r>
          <rPr>
            <sz val="9"/>
            <color indexed="81"/>
            <rFont val="Tahoma"/>
            <family val="2"/>
          </rPr>
          <t>"</t>
        </r>
      </text>
    </comment>
    <comment ref="N126" authorId="1" shapeId="0" xr:uid="{317A02CA-DE66-4A6B-BEDF-0D35CDFFFB52}">
      <text>
        <r>
          <rPr>
            <sz val="9"/>
            <color indexed="81"/>
            <rFont val="Tahoma"/>
            <family val="2"/>
          </rPr>
          <t>Date when the Project SQ Signed Off completion of phase 4 (PPAP Approval Completed)</t>
        </r>
      </text>
    </comment>
    <comment ref="Y126" authorId="1" shapeId="0" xr:uid="{CEEF0AE9-EC44-4B26-93D4-64C00030077E}">
      <text>
        <r>
          <rPr>
            <sz val="9"/>
            <color indexed="81"/>
            <rFont val="Tahoma"/>
            <family val="2"/>
          </rPr>
          <t>Date when the Pürchasing Signed Off completion of phase 3.
To be filled by the Purchasing Representative.</t>
        </r>
      </text>
    </comment>
    <comment ref="F127" authorId="1" shapeId="0" xr:uid="{591696BA-A78E-4818-A3D0-0C0B19768093}">
      <text>
        <r>
          <rPr>
            <sz val="9"/>
            <color indexed="81"/>
            <rFont val="Tahoma"/>
            <family val="2"/>
          </rPr>
          <t>To be signed Off by the Project SQ when  SCR_P5_Samples_Approval or when Rejecting the PPAP.
As Per VS007-J :  "</t>
        </r>
        <r>
          <rPr>
            <i/>
            <sz val="9"/>
            <color indexed="81"/>
            <rFont val="Tahoma"/>
            <family val="2"/>
          </rPr>
          <t xml:space="preserve">The approval of this milestone will be granted by the Project Supplier Quality Engineer in concurrence with the Veoneer Lead Buyer .
</t>
        </r>
        <r>
          <rPr>
            <sz val="9"/>
            <color indexed="81"/>
            <rFont val="Tahoma"/>
            <family val="2"/>
          </rPr>
          <t xml:space="preserve">
When approving this step, the team confirms that the PPAP documentation is complete (execpt PSW) and Supplier Can ship Samples representative of serial production.</t>
        </r>
      </text>
    </comment>
    <comment ref="R127" authorId="1" shapeId="0" xr:uid="{33703653-1631-43E9-821B-AE982C120B84}">
      <text>
        <r>
          <rPr>
            <sz val="9"/>
            <color indexed="81"/>
            <rFont val="Tahoma"/>
            <family val="2"/>
          </rPr>
          <t>To be signed Off by the Purchasing Representative when  SVCR_P5_Samples_Approval has been Granted by the Project SQ or when Rejecting this phase (in case the PPAP is rejected by the project SQ).
As Per VS007-J :  "The approval of this milestone will be granted by the Project Supplier Quality Engineer in concurrence with the Veoneer Lead Buyer. 
When approving this step, the team confirms that the PPAP documentation is complete (execpt PSW) and Supplier Can ship Samples representative of serial production.</t>
        </r>
      </text>
    </comment>
    <comment ref="E132" authorId="1" shapeId="0" xr:uid="{AC457EE1-2F12-4A4E-8DA9-711C28092EFE}">
      <text>
        <r>
          <rPr>
            <sz val="9"/>
            <color indexed="81"/>
            <rFont val="Tahoma"/>
            <family val="2"/>
          </rPr>
          <t xml:space="preserve">Closure of the Phase 4 is associated either with the “PPAP Approval”.
</t>
        </r>
        <r>
          <rPr>
            <b/>
            <sz val="9"/>
            <color indexed="81"/>
            <rFont val="Tahoma"/>
            <family val="2"/>
          </rPr>
          <t xml:space="preserve">This Box is to be "Checked"  by the Project SQ when the PPAP is approved.
</t>
        </r>
        <r>
          <rPr>
            <sz val="9"/>
            <color indexed="81"/>
            <rFont val="Tahoma"/>
            <family val="2"/>
          </rPr>
          <t>As per VS007-J : "</t>
        </r>
        <r>
          <rPr>
            <i/>
            <sz val="9"/>
            <color indexed="81"/>
            <rFont val="Tahoma"/>
            <family val="2"/>
          </rPr>
          <t>When approving this milestone, the team confirms that the PPAP document is  complete and compliant to requirements</t>
        </r>
        <r>
          <rPr>
            <sz val="9"/>
            <color indexed="81"/>
            <rFont val="Tahoma"/>
            <family val="2"/>
          </rPr>
          <t>"</t>
        </r>
      </text>
    </comment>
    <comment ref="K132" authorId="1" shapeId="0" xr:uid="{A11C84FA-0DD3-4315-8B33-E54BA20B309B}">
      <text>
        <r>
          <rPr>
            <sz val="9"/>
            <color indexed="81"/>
            <rFont val="Tahoma"/>
            <family val="2"/>
          </rPr>
          <t xml:space="preserve">Closure of the Phase 4 is associated either with the “PPAP Approval” Milestone.
</t>
        </r>
        <r>
          <rPr>
            <b/>
            <sz val="9"/>
            <color indexed="81"/>
            <rFont val="Tahoma"/>
            <family val="2"/>
          </rPr>
          <t xml:space="preserve">This Box is to be "Checked"  by the Project SQ when the PPAP is Rejected.
</t>
        </r>
        <r>
          <rPr>
            <sz val="9"/>
            <color indexed="81"/>
            <rFont val="Tahoma"/>
            <family val="2"/>
          </rPr>
          <t>As per VS007-J : "</t>
        </r>
        <r>
          <rPr>
            <i/>
            <sz val="9"/>
            <color indexed="81"/>
            <rFont val="Tahoma"/>
            <family val="2"/>
          </rPr>
          <t>When approving this milestone, the team confirms that the PPAP document is complete and compliant to requirements</t>
        </r>
        <r>
          <rPr>
            <sz val="9"/>
            <color indexed="81"/>
            <rFont val="Tahoma"/>
            <family val="2"/>
          </rPr>
          <t>."</t>
        </r>
      </text>
    </comment>
    <comment ref="Y132" authorId="1" shapeId="0" xr:uid="{699E2029-A6CD-46DC-AD4D-095687E07E75}">
      <text>
        <r>
          <rPr>
            <sz val="9"/>
            <color indexed="81"/>
            <rFont val="Tahoma"/>
            <family val="2"/>
          </rPr>
          <t xml:space="preserve">Date When the project SQ is approving the PPAP.
</t>
        </r>
        <r>
          <rPr>
            <b/>
            <sz val="9"/>
            <color indexed="10"/>
            <rFont val="Tahoma"/>
            <family val="2"/>
          </rPr>
          <t xml:space="preserve">
</t>
        </r>
      </text>
    </comment>
    <comment ref="P133" authorId="1" shapeId="0" xr:uid="{E047A572-A820-4DF2-945D-2F9593E90CB3}">
      <text>
        <r>
          <rPr>
            <sz val="9"/>
            <color indexed="81"/>
            <rFont val="Tahoma"/>
            <family val="2"/>
          </rPr>
          <t xml:space="preserve">To be signed Off by the Proect SQ when Approving the PPAP.
</t>
        </r>
        <r>
          <rPr>
            <b/>
            <sz val="9"/>
            <color indexed="10"/>
            <rFont val="Tahoma"/>
            <family val="2"/>
          </rPr>
          <t xml:space="preserve">
</t>
        </r>
      </text>
    </comment>
    <comment ref="E136" authorId="1" shapeId="0" xr:uid="{12A9D03D-DBEA-425B-95D0-88C9BCF1F46D}">
      <text>
        <r>
          <rPr>
            <sz val="9"/>
            <color indexed="81"/>
            <rFont val="Tahoma"/>
            <family val="2"/>
          </rPr>
          <t xml:space="preserve">
When the PPAP is rejected, the Project SQ must record here justification for rejecting the PPAP.</t>
        </r>
      </text>
    </comment>
    <comment ref="O139" authorId="1" shapeId="0" xr:uid="{79CDB0E5-6AAB-4100-A1C1-2929525BB981}">
      <text>
        <r>
          <rPr>
            <sz val="9"/>
            <color indexed="81"/>
            <rFont val="Tahoma"/>
            <family val="2"/>
          </rPr>
          <t>Date when the Lead Buyer Signed Off completion of phase 3.
To be filled by the Lead Buyer.</t>
        </r>
      </text>
    </comment>
    <comment ref="E140" authorId="1" shapeId="0" xr:uid="{8777C340-AB28-4E1F-9C64-14B142819375}">
      <text>
        <r>
          <rPr>
            <sz val="9"/>
            <color indexed="81"/>
            <rFont val="Tahoma"/>
            <family val="2"/>
          </rPr>
          <t xml:space="preserve">To be signed Off by the Lead Buyer when Approving the release of the Phase 4 Milestone </t>
        </r>
        <r>
          <rPr>
            <b/>
            <sz val="9"/>
            <color indexed="10"/>
            <rFont val="Tahoma"/>
            <family val="2"/>
          </rPr>
          <t xml:space="preserve">
</t>
        </r>
        <r>
          <rPr>
            <sz val="9"/>
            <color indexed="81"/>
            <rFont val="Tahoma"/>
            <family val="2"/>
          </rPr>
          <t xml:space="preserve">
As Per VS007-J :  "The Closure of the Phase 4 is associated with the "SCR_P5_Samples_Approval” milestones. The approval of this milestone will be granted by the Project Supplier Quality Engineer in concurrence with the Veoneer Lead Buyer.”</t>
        </r>
      </text>
    </comment>
    <comment ref="W145" authorId="0" shapeId="0" xr:uid="{459A3080-FFB3-42C6-AC5C-B9CCB0E588EF}">
      <text>
        <r>
          <rPr>
            <sz val="9"/>
            <color indexed="81"/>
            <rFont val="Tahoma"/>
            <family val="2"/>
          </rPr>
          <t>No Need to update. The SCR ID is reported Automatically reported from the previsous section</t>
        </r>
      </text>
    </comment>
    <comment ref="D147" authorId="1" shapeId="0" xr:uid="{AFAB814E-0BA0-42F4-9FF3-B0CB95E1D4D4}">
      <text>
        <r>
          <rPr>
            <sz val="9"/>
            <color indexed="81"/>
            <rFont val="Tahoma"/>
            <family val="2"/>
          </rPr>
          <t>Closure of the Phase 5 (Release for Serial Production) is associated with the “SCR Full Approval” milestone. 
This Box is to be "Checked"  by the Change Leader when CCB3 is approved.
As per VS007-J : "When approving this milestone “SCR Full Approval”, the team confirms the supplier can start shipment as soon as orders are received on the new part number.”.</t>
        </r>
      </text>
    </comment>
    <comment ref="I147" authorId="1" shapeId="0" xr:uid="{4FE9BA19-68B8-48A8-AFE4-F20EA9A59AA8}">
      <text>
        <r>
          <rPr>
            <sz val="9"/>
            <color indexed="81"/>
            <rFont val="Tahoma"/>
            <family val="2"/>
          </rPr>
          <t>This Box is to be "Checked"  by the Change Leader when the change is rejected by CCB3</t>
        </r>
        <r>
          <rPr>
            <b/>
            <sz val="9"/>
            <color indexed="81"/>
            <rFont val="Tahoma"/>
            <family val="2"/>
          </rPr>
          <t>.</t>
        </r>
        <r>
          <rPr>
            <sz val="9"/>
            <color indexed="81"/>
            <rFont val="Tahoma"/>
            <family val="2"/>
          </rPr>
          <t xml:space="preserve">
</t>
        </r>
      </text>
    </comment>
    <comment ref="W147" authorId="1" shapeId="0" xr:uid="{C1CC46B0-C2CF-4F06-B57D-48D49A9C28CD}">
      <text>
        <r>
          <rPr>
            <sz val="9"/>
            <color indexed="81"/>
            <rFont val="Tahoma"/>
            <family val="2"/>
          </rPr>
          <t>Date when the Change Leader Signed Off completion of phase 5 (Release for Serial Production)</t>
        </r>
      </text>
    </comment>
    <comment ref="N148" authorId="1" shapeId="0" xr:uid="{5C1A6EC3-2255-4249-AC97-3DC7F7D9ECFB}">
      <text>
        <r>
          <rPr>
            <sz val="9"/>
            <color indexed="81"/>
            <rFont val="Tahoma"/>
            <family val="2"/>
          </rPr>
          <t xml:space="preserve">To be signed Off by the Change Leader when Approving the release of the Phase 5  Milestone (CCB3 Approved) or when Rejecting the SCR (if CCB3 and/or Global supplier change board decision is to reject the SCR).
</t>
        </r>
        <r>
          <rPr>
            <sz val="9"/>
            <color indexed="81"/>
            <rFont val="Tahoma"/>
            <family val="2"/>
          </rPr>
          <t xml:space="preserve">
As Per VS007-J :  "  “SCR Full Approval” Milestone will be approved by the Change Leader in concurrence with the Project Supplier Quality Engineer and the Veoneer global Logistic representative”
</t>
        </r>
      </text>
    </comment>
    <comment ref="D151" authorId="1" shapeId="0" xr:uid="{2B1DDCE0-996E-4CF7-80B9-614204BFC903}">
      <text>
        <r>
          <rPr>
            <sz val="9"/>
            <color indexed="81"/>
            <rFont val="Tahoma"/>
            <family val="2"/>
          </rPr>
          <t xml:space="preserve">
When the SCR is rejected by CCB3 , the Change Leader must record here justification for rejecting the change.</t>
        </r>
      </text>
    </comment>
    <comment ref="S154" authorId="1" shapeId="0" xr:uid="{94883B23-42A3-4F96-903D-4AD182886072}">
      <text>
        <r>
          <rPr>
            <sz val="9"/>
            <color indexed="81"/>
            <rFont val="Tahoma"/>
            <family val="2"/>
          </rPr>
          <t>To be signed Off by the Global Logistic Representative when Approving the release of the Phase 5 ("Release for Serial Production") or when Rejecting this phase (When Applicable).</t>
        </r>
        <r>
          <rPr>
            <b/>
            <sz val="9"/>
            <color indexed="10"/>
            <rFont val="Tahoma"/>
            <family val="2"/>
          </rPr>
          <t xml:space="preserve">
</t>
        </r>
        <r>
          <rPr>
            <sz val="9"/>
            <color indexed="81"/>
            <rFont val="Tahoma"/>
            <family val="2"/>
          </rPr>
          <t xml:space="preserve">
As Per VS007-J :  "“</t>
        </r>
        <r>
          <rPr>
            <i/>
            <sz val="9"/>
            <color indexed="81"/>
            <rFont val="Tahoma"/>
            <family val="2"/>
          </rPr>
          <t>“SCR Full Approval” Milestone will be approved by the Change Leader in concurrence with the Project Supplier Quality Engineer and the Veoneer global Logistic representative</t>
        </r>
        <r>
          <rPr>
            <sz val="9"/>
            <color indexed="81"/>
            <rFont val="Tahoma"/>
            <family val="2"/>
          </rPr>
          <t>.”</t>
        </r>
      </text>
    </comment>
    <comment ref="L155" authorId="1" shapeId="0" xr:uid="{BC9696D7-4F35-41C6-906A-0E7BE4146D2B}">
      <text>
        <r>
          <rPr>
            <sz val="9"/>
            <color indexed="81"/>
            <rFont val="Tahoma"/>
            <family val="2"/>
          </rPr>
          <t>Date when the Project SQ Signed Off completion of phase 5.
To be filled by the Project SQ.</t>
        </r>
      </text>
    </comment>
    <comment ref="Y155" authorId="1" shapeId="0" xr:uid="{FF7AB7C4-42E2-4D59-B86D-4F2304A8961E}">
      <text>
        <r>
          <rPr>
            <sz val="9"/>
            <color indexed="81"/>
            <rFont val="Tahoma"/>
            <family val="2"/>
          </rPr>
          <t>Date when the Global Logistic Representative Signed Off completion of phase 5.
To be filled by the Global Logistic Representative.</t>
        </r>
      </text>
    </comment>
    <comment ref="C156" authorId="1" shapeId="0" xr:uid="{3304204A-0D46-47A8-92F2-A0D36BBA1FF3}">
      <text>
        <r>
          <rPr>
            <sz val="9"/>
            <color indexed="81"/>
            <rFont val="Tahoma"/>
            <family val="2"/>
          </rPr>
          <t xml:space="preserve">To be signed Off by the Project SQ when Approving the release of the Phase 5 ("Release for Serial Production") or when Rejecting this phase (When Applicable).
</t>
        </r>
        <r>
          <rPr>
            <b/>
            <sz val="9"/>
            <color indexed="10"/>
            <rFont val="Tahoma"/>
            <family val="2"/>
          </rPr>
          <t xml:space="preserve">
</t>
        </r>
        <r>
          <rPr>
            <sz val="9"/>
            <color indexed="81"/>
            <rFont val="Tahoma"/>
            <family val="2"/>
          </rPr>
          <t xml:space="preserve">
As Per VS007-J :  "“</t>
        </r>
        <r>
          <rPr>
            <i/>
            <sz val="9"/>
            <color indexed="81"/>
            <rFont val="Tahoma"/>
            <family val="2"/>
          </rPr>
          <t>“SCR Full Approval” Milestone will be approved by the Change Leader in concurrence with the Project Supplier Quality Engineer and the Veoneer global Logistic representative</t>
        </r>
        <r>
          <rPr>
            <sz val="9"/>
            <color indexed="81"/>
            <rFont val="Tahoma"/>
            <family val="2"/>
          </rPr>
          <t>”</t>
        </r>
      </text>
    </comment>
    <comment ref="P156" authorId="1" shapeId="0" xr:uid="{BF2FF34A-70BB-4296-8EB5-9782A82EC93F}">
      <text>
        <r>
          <rPr>
            <sz val="9"/>
            <color indexed="81"/>
            <rFont val="Tahoma"/>
            <family val="2"/>
          </rPr>
          <t>To be signed Off by the Lead Buyer when Approving the release of the Phase 5 ("Release for Serial Production") or when Rejecting this phase (When Applicable).
As Per VS007-J :  "“</t>
        </r>
        <r>
          <rPr>
            <i/>
            <sz val="9"/>
            <color indexed="81"/>
            <rFont val="Tahoma"/>
            <family val="2"/>
          </rPr>
          <t>SCR Full Approval” Milestone will be approved by the Change Leader in concurrence with the Project Supplier Quality Engineer, the Component Development Manager, the Veoneer global Logistic representative and the Veoneer Lead Buyer</t>
        </r>
        <r>
          <rPr>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Stephane Dumont</author>
  </authors>
  <commentList>
    <comment ref="D23" authorId="0" shapeId="0" xr:uid="{AC71B6C5-2F3A-41E6-8D76-731FC997D525}">
      <text>
        <r>
          <rPr>
            <b/>
            <sz val="9"/>
            <color indexed="81"/>
            <rFont val="Tahoma"/>
            <family val="2"/>
          </rPr>
          <t xml:space="preserve">
</t>
        </r>
        <r>
          <rPr>
            <b/>
            <sz val="10"/>
            <color indexed="81"/>
            <rFont val="Tahoma"/>
            <family val="2"/>
          </rPr>
          <t>Lead buyer</t>
        </r>
        <r>
          <rPr>
            <sz val="10"/>
            <color indexed="81"/>
            <rFont val="Tahoma"/>
            <family val="2"/>
          </rPr>
          <t xml:space="preserve"> to provide description for </t>
        </r>
        <r>
          <rPr>
            <b/>
            <sz val="10"/>
            <color indexed="81"/>
            <rFont val="Tahoma"/>
            <family val="2"/>
          </rPr>
          <t>commercial</t>
        </r>
        <r>
          <rPr>
            <sz val="10"/>
            <color indexed="81"/>
            <rFont val="Tahoma"/>
            <family val="2"/>
          </rPr>
          <t xml:space="preserve"> aspect of this change (e.g. : Change cost supported by Supplier /  Yearly price negotiation / Will be supported by Veoneer ( and why) ….</t>
        </r>
      </text>
    </comment>
  </commentList>
</comments>
</file>

<file path=xl/sharedStrings.xml><?xml version="1.0" encoding="utf-8"?>
<sst xmlns="http://schemas.openxmlformats.org/spreadsheetml/2006/main" count="421" uniqueCount="229">
  <si>
    <t>User Guideline for usage of this SCR Template.</t>
  </si>
  <si>
    <t xml:space="preserve">Introduction : </t>
  </si>
  <si>
    <t>This VS007-J Template shall be used to manage and monitor Supplier Change Request or Supplier End Of Life Announcement in compliance with the standards VS007 Appendix J.</t>
  </si>
  <si>
    <t xml:space="preserve">Supplier Guideline : </t>
  </si>
  <si>
    <t>The Tab "SCR-Cover Sheet" must be used by the supplier to describe the Change Requested  or the End Of Life Announcement.</t>
  </si>
  <si>
    <r>
      <t xml:space="preserve">The </t>
    </r>
    <r>
      <rPr>
        <b/>
        <sz val="11"/>
        <color theme="1"/>
        <rFont val="Barlow"/>
        <scheme val="minor"/>
      </rPr>
      <t>header</t>
    </r>
    <r>
      <rPr>
        <sz val="11"/>
        <color theme="1"/>
        <rFont val="Barlow"/>
        <family val="2"/>
        <scheme val="minor"/>
      </rPr>
      <t xml:space="preserve"> and the section "</t>
    </r>
    <r>
      <rPr>
        <b/>
        <sz val="11"/>
        <color theme="1"/>
        <rFont val="Barlow"/>
      </rPr>
      <t>Supplier Submission</t>
    </r>
    <r>
      <rPr>
        <sz val="11"/>
        <color theme="1"/>
        <rFont val="Barlow"/>
        <family val="2"/>
        <scheme val="minor"/>
      </rPr>
      <t>"  must be used by the supplier for the description of the Supplier Change Request or the End Of Life Announcement.</t>
    </r>
  </si>
  <si>
    <t>Note : In the "SCR-Cover Sheet", every relevant field requiring to be filled in are colored and do have instruction for guidance.</t>
  </si>
  <si>
    <r>
      <rPr>
        <b/>
        <sz val="11"/>
        <color theme="1"/>
        <rFont val="Barlow"/>
        <scheme val="minor"/>
      </rPr>
      <t xml:space="preserve">Step 1 </t>
    </r>
    <r>
      <rPr>
        <sz val="11"/>
        <color theme="1"/>
        <rFont val="Barlow"/>
        <family val="2"/>
        <scheme val="minor"/>
      </rPr>
      <t xml:space="preserve"> :    The supplier must first select the type of Change by ticking the correct box in the Header (Tick the box "</t>
    </r>
    <r>
      <rPr>
        <i/>
        <sz val="11"/>
        <color theme="1"/>
        <rFont val="Barlow"/>
        <family val="2"/>
        <scheme val="minor"/>
      </rPr>
      <t>Supplier Change Request (SCR)</t>
    </r>
    <r>
      <rPr>
        <sz val="11"/>
        <color theme="1"/>
        <rFont val="Barlow"/>
        <family val="2"/>
        <scheme val="minor"/>
      </rPr>
      <t>"  or the box "Supplier” End Of Life Announcement" as appplicable.</t>
    </r>
  </si>
  <si>
    <r>
      <rPr>
        <b/>
        <sz val="11"/>
        <color theme="1"/>
        <rFont val="Barlow"/>
      </rPr>
      <t>Step 2</t>
    </r>
    <r>
      <rPr>
        <sz val="11"/>
        <color theme="1"/>
        <rFont val="Barlow"/>
        <family val="2"/>
        <scheme val="minor"/>
      </rPr>
      <t xml:space="preserve"> :  The supplier must write the date when the </t>
    </r>
    <r>
      <rPr>
        <b/>
        <u/>
        <sz val="11"/>
        <color theme="1"/>
        <rFont val="Barlow"/>
        <scheme val="minor"/>
      </rPr>
      <t>complete</t>
    </r>
    <r>
      <rPr>
        <sz val="11"/>
        <color theme="1"/>
        <rFont val="Barlow"/>
        <family val="2"/>
        <scheme val="minor"/>
      </rPr>
      <t xml:space="preserve"> set of documentation is submitted to Veoneer (Completed SCR-Cover Sheet + Complete Documentation as per the applicable Change Package Description).</t>
    </r>
  </si>
  <si>
    <r>
      <rPr>
        <b/>
        <sz val="11"/>
        <color theme="1"/>
        <rFont val="Barlow"/>
      </rPr>
      <t>Step 3</t>
    </r>
    <r>
      <rPr>
        <sz val="11"/>
        <color theme="1"/>
        <rFont val="Barlow"/>
        <family val="2"/>
        <scheme val="minor"/>
      </rPr>
      <t xml:space="preserve"> :  The supplier must identify the commodity of the affected component (Electronic Component / Mechanical Component / Software)</t>
    </r>
  </si>
  <si>
    <r>
      <rPr>
        <b/>
        <sz val="11"/>
        <color theme="1"/>
        <rFont val="Barlow"/>
      </rPr>
      <t>Step 4</t>
    </r>
    <r>
      <rPr>
        <sz val="11"/>
        <color theme="1"/>
        <rFont val="Barlow"/>
        <family val="2"/>
        <scheme val="minor"/>
      </rPr>
      <t xml:space="preserve"> : The supplier must complete all fields in section  "Phase 0  - Supplier Submission"   with a green background color -&gt;</t>
    </r>
  </si>
  <si>
    <r>
      <rPr>
        <b/>
        <sz val="11"/>
        <color theme="1"/>
        <rFont val="Barlow"/>
      </rPr>
      <t xml:space="preserve">Step 5 </t>
    </r>
    <r>
      <rPr>
        <sz val="11"/>
        <color theme="1"/>
        <rFont val="Barlow"/>
        <family val="2"/>
        <scheme val="minor"/>
      </rPr>
      <t>: The supplier must complete the applicable Worksheet ( "Electronic Component Change" ; "Mechanical Component Change" or "Software Change")  and attach all associated documentation for submission to Veoneer.</t>
    </r>
  </si>
  <si>
    <r>
      <rPr>
        <b/>
        <sz val="11"/>
        <color theme="1"/>
        <rFont val="Barlow"/>
      </rPr>
      <t>Step 6 :</t>
    </r>
    <r>
      <rPr>
        <sz val="11"/>
        <color theme="1"/>
        <rFont val="Barlow"/>
        <family val="2"/>
        <scheme val="minor"/>
      </rPr>
      <t xml:space="preserve"> The supplier to submit this SCR template completed to the Veoneer Lead Buyer</t>
    </r>
    <r>
      <rPr>
        <sz val="11"/>
        <color theme="1"/>
        <rFont val="Barlow"/>
        <scheme val="minor"/>
      </rPr>
      <t>.</t>
    </r>
  </si>
  <si>
    <t>Veoneer internal Guideline :</t>
  </si>
  <si>
    <r>
      <rPr>
        <b/>
        <sz val="11"/>
        <color theme="1"/>
        <rFont val="Barlow"/>
        <scheme val="minor"/>
      </rPr>
      <t>B.   "</t>
    </r>
    <r>
      <rPr>
        <b/>
        <sz val="11"/>
        <color theme="1"/>
        <rFont val="Barlow"/>
      </rPr>
      <t>Phase 1 - Exploratory Viability</t>
    </r>
    <r>
      <rPr>
        <sz val="11"/>
        <color theme="1"/>
        <rFont val="Barlow"/>
        <family val="2"/>
        <scheme val="minor"/>
      </rPr>
      <t>" : "</t>
    </r>
    <r>
      <rPr>
        <i/>
        <sz val="11"/>
        <color theme="1"/>
        <rFont val="Barlow"/>
        <scheme val="minor"/>
      </rPr>
      <t>The Veoneer Component Development Manager oversees coordinating team activities and organizes meetings required for the smooth running of this phase.</t>
    </r>
    <r>
      <rPr>
        <sz val="11"/>
        <color theme="1"/>
        <rFont val="Barlow"/>
        <family val="2"/>
        <scheme val="minor"/>
      </rPr>
      <t xml:space="preserve"> "
        - The Component Development Manager will organize meeting for the review and approval of the Supplier documentation.
       - Before approving this phase, the team must complete the "Commodity Team Recommendation" worksheet.
       - This phase will be approved by the Component Development Manager in concurrence with the Commodity Supplier Quality Engineer and the Lead Buyer
</t>
    </r>
    <r>
      <rPr>
        <b/>
        <i/>
        <sz val="10"/>
        <color theme="1"/>
        <rFont val="Barlow"/>
        <scheme val="minor"/>
      </rPr>
      <t>Note : Every relevant field requiring to be filled in are colored and do have instructions for guidance.</t>
    </r>
  </si>
  <si>
    <r>
      <rPr>
        <b/>
        <sz val="11"/>
        <color theme="1"/>
        <rFont val="Barlow"/>
        <scheme val="minor"/>
      </rPr>
      <t>C.   "</t>
    </r>
    <r>
      <rPr>
        <b/>
        <sz val="11"/>
        <color theme="1"/>
        <rFont val="Barlow"/>
      </rPr>
      <t>Phase 2 : Serial Preparation.</t>
    </r>
    <r>
      <rPr>
        <sz val="11"/>
        <color theme="1"/>
        <rFont val="Barlow"/>
        <family val="2"/>
        <scheme val="minor"/>
      </rPr>
      <t>" : "</t>
    </r>
    <r>
      <rPr>
        <i/>
        <sz val="11"/>
        <color theme="1"/>
        <rFont val="Barlow"/>
        <scheme val="minor"/>
      </rPr>
      <t>The “Change Leader” is leading the team activities all along this step until the CCB1 milestone is granted</t>
    </r>
    <r>
      <rPr>
        <sz val="11"/>
        <color theme="1"/>
        <rFont val="Barlow"/>
        <family val="2"/>
        <scheme val="minor"/>
      </rPr>
      <t xml:space="preserve">"
        - Phase 2 approval is to be granted by the “Change Leader”, in concurrence with the Supplier Quality Engineer and the Veoneer Lead Buyer. 
</t>
    </r>
    <r>
      <rPr>
        <b/>
        <i/>
        <sz val="10"/>
        <color theme="1"/>
        <rFont val="Barlow"/>
        <scheme val="minor"/>
      </rPr>
      <t>Note : Every relevant field requiring to be filled in are colored and do have instructions for guidance.</t>
    </r>
  </si>
  <si>
    <r>
      <rPr>
        <b/>
        <sz val="11"/>
        <color theme="1"/>
        <rFont val="Barlow"/>
      </rPr>
      <t xml:space="preserve">E.   "Phase 4 : PPAP Approval Completed ." </t>
    </r>
    <r>
      <rPr>
        <sz val="11"/>
        <color theme="1"/>
        <rFont val="Barlow"/>
        <family val="2"/>
        <scheme val="minor"/>
      </rPr>
      <t>: 
       -  "The Project SQ (Identified by the Commodity SQE) oversees the SQP activities"
        - "The Lead Buyer oversees coordinating samples ordering activities with the support of the local facilities organizations affected (Commodity Buyer, Logistic 
             team and/or any other team as needed)". 
       - The approval of this milestone will be granted by the Project Supplier Quality Engineer in concurrence with the Veoneer Lead Buyer and the Component 
          Development Manager.</t>
    </r>
    <r>
      <rPr>
        <sz val="11"/>
        <color theme="1"/>
        <rFont val="Barlow"/>
        <scheme val="minor"/>
      </rPr>
      <t xml:space="preserve">
</t>
    </r>
    <r>
      <rPr>
        <b/>
        <i/>
        <sz val="8"/>
        <color theme="1"/>
        <rFont val="Barlow"/>
        <scheme val="minor"/>
      </rPr>
      <t xml:space="preserve">
</t>
    </r>
    <r>
      <rPr>
        <b/>
        <i/>
        <sz val="10"/>
        <color theme="1"/>
        <rFont val="Barlow"/>
        <scheme val="minor"/>
      </rPr>
      <t>Note : Every relevant field requiring to be filled in are colored and do have instructions for guidance.</t>
    </r>
    <r>
      <rPr>
        <b/>
        <i/>
        <sz val="8"/>
        <color theme="1"/>
        <rFont val="Barlow"/>
        <scheme val="minor"/>
      </rPr>
      <t xml:space="preserve">
</t>
    </r>
  </si>
  <si>
    <r>
      <rPr>
        <b/>
        <sz val="11"/>
        <color theme="1"/>
        <rFont val="Barlow"/>
      </rPr>
      <t xml:space="preserve">F.   "Phase 5 : Release for Serial Production" </t>
    </r>
    <r>
      <rPr>
        <sz val="11"/>
        <color theme="1"/>
        <rFont val="Barlow"/>
        <family val="2"/>
        <scheme val="minor"/>
      </rPr>
      <t>: "The “Change Leader” is leading the team activities all along this step until the CCB3 milestone is granted"
        - “SCR Full Approval” Milestone will be approved by the Change Leader in concurrence with the Project Supplier Quality Engineer, the Component 
            Development Manager, the Veoneer global Logistic representative and the Veoneer Lead Buyer</t>
    </r>
    <r>
      <rPr>
        <sz val="11"/>
        <color theme="1"/>
        <rFont val="Barlow"/>
        <scheme val="minor"/>
      </rPr>
      <t xml:space="preserve">
</t>
    </r>
    <r>
      <rPr>
        <b/>
        <i/>
        <sz val="8"/>
        <color theme="1"/>
        <rFont val="Barlow"/>
        <scheme val="minor"/>
      </rPr>
      <t xml:space="preserve">
</t>
    </r>
    <r>
      <rPr>
        <b/>
        <i/>
        <sz val="10"/>
        <color theme="1"/>
        <rFont val="Barlow"/>
        <scheme val="minor"/>
      </rPr>
      <t>Note : Every relevant field requiring to be filled in are colored and do have instructions for guidance.</t>
    </r>
    <r>
      <rPr>
        <b/>
        <i/>
        <sz val="8"/>
        <color theme="1"/>
        <rFont val="Barlow"/>
        <scheme val="minor"/>
      </rPr>
      <t xml:space="preserve">
</t>
    </r>
  </si>
  <si>
    <t>Revision</t>
  </si>
  <si>
    <t>Rev Date</t>
  </si>
  <si>
    <t>Changes</t>
  </si>
  <si>
    <t>Updated BY</t>
  </si>
  <si>
    <t>v1</t>
  </si>
  <si>
    <t>Initial version</t>
  </si>
  <si>
    <t>S. Dumont</t>
  </si>
  <si>
    <t>SCR ID:</t>
  </si>
  <si>
    <t xml:space="preserve">Supplier Change Request (SCR)  :  </t>
  </si>
  <si>
    <t/>
  </si>
  <si>
    <t>Status</t>
  </si>
  <si>
    <t xml:space="preserve">Supplier ”End Of Life” Announcement  :  </t>
  </si>
  <si>
    <t>Phase 0 : Supplier Submission</t>
  </si>
  <si>
    <t>SUPPLIER TO COMPLETE</t>
  </si>
  <si>
    <t xml:space="preserve">Date : </t>
  </si>
  <si>
    <t>Electronic Component*</t>
  </si>
  <si>
    <t>Mechanical Component*</t>
  </si>
  <si>
    <t>Software*</t>
  </si>
  <si>
    <t>Supplier Id</t>
  </si>
  <si>
    <t>Supplier Name</t>
  </si>
  <si>
    <t>Supplier Address</t>
  </si>
  <si>
    <t>Veoneer Part Number(s)</t>
  </si>
  <si>
    <t>Supplier Part Number(s)</t>
  </si>
  <si>
    <t>Part Description</t>
  </si>
  <si>
    <t>Description :</t>
  </si>
  <si>
    <t>Design</t>
  </si>
  <si>
    <t> </t>
  </si>
  <si>
    <t>Composition</t>
  </si>
  <si>
    <t>Weight</t>
  </si>
  <si>
    <t>Processing</t>
  </si>
  <si>
    <t>Specification
Update</t>
  </si>
  <si>
    <t xml:space="preserve">Code </t>
  </si>
  <si>
    <t xml:space="preserve"> </t>
  </si>
  <si>
    <r>
      <t xml:space="preserve">Effect </t>
    </r>
    <r>
      <rPr>
        <b/>
        <sz val="11"/>
        <rFont val="Arial"/>
        <family val="2"/>
      </rPr>
      <t>:</t>
    </r>
  </si>
  <si>
    <t>Time (weeks) required to incorporate  change after SCR full approval</t>
  </si>
  <si>
    <t>If yes, what is the effect on cost?</t>
  </si>
  <si>
    <t xml:space="preserve">Will incorporation of </t>
  </si>
  <si>
    <t>Supplier Representative</t>
  </si>
  <si>
    <t>Tooling or facility changes required   :</t>
  </si>
  <si>
    <t>change affect the shipping</t>
  </si>
  <si>
    <t>schedule?</t>
  </si>
  <si>
    <t xml:space="preserve">Status : </t>
  </si>
  <si>
    <t>Phase 1 - Exploratory Viability</t>
  </si>
  <si>
    <t>VEONEER COMPONENT DEV. MANAGER TO COMPLETE (C.P. Review)</t>
  </si>
  <si>
    <t xml:space="preserve"> Approved*</t>
  </si>
  <si>
    <t>Rejected</t>
  </si>
  <si>
    <t>By</t>
  </si>
  <si>
    <t>Date</t>
  </si>
  <si>
    <t>Reason(s) for rejection :</t>
  </si>
  <si>
    <t>Reviewed by :</t>
  </si>
  <si>
    <t>CSQ</t>
  </si>
  <si>
    <t>Purchasing</t>
  </si>
  <si>
    <t>* This approval is granted upon the understanding that it is ADVISORY in nature and in no manner changes the seller's original responsibility for insuring that all characteristics, designated in the applicable engineering specifications and/or inherent in the samples as originally tested and approved, are maintained. The seller accepts full responsibility for the changes or types of changes listed above, and should such changes result in less satisfactory performance than experienced with the originally approved item, the seller will fully reimburse the buyer for all expenses incurred to correct the deficiency.</t>
  </si>
  <si>
    <t>Phase 2 -  Serial Preparation</t>
  </si>
  <si>
    <t>VEONEER CHANGE LEADER  TO COMPLETE (CCB1)</t>
  </si>
  <si>
    <t>Field "Reason(s) for Rejection"  must be filled</t>
  </si>
  <si>
    <t>Samples of changed component required ?</t>
  </si>
  <si>
    <t xml:space="preserve">Change Leader : </t>
  </si>
  <si>
    <t>Phase 3 -  Validation Plan</t>
  </si>
  <si>
    <t>VEONEER CHANGE LEADER  TO COMPLETE (CCB2)</t>
  </si>
  <si>
    <t>Quantiy of Samples required for the P.V.  :</t>
  </si>
  <si>
    <t xml:space="preserve">Plan Date for the Production Validation (P.V.) start : </t>
  </si>
  <si>
    <t>Change Leader :</t>
  </si>
  <si>
    <t>Reviewed by</t>
  </si>
  <si>
    <t>Project SQ :</t>
  </si>
  <si>
    <t>PPAP Approval Completed (Phase 4)</t>
  </si>
  <si>
    <t>SUPPLIER QUALITY TEAM TO COMPLETE</t>
  </si>
  <si>
    <t>SQP ID:</t>
  </si>
  <si>
    <t xml:space="preserve">Pr.SQ : </t>
  </si>
  <si>
    <t>Date :</t>
  </si>
  <si>
    <t>Purchasing :</t>
  </si>
  <si>
    <t xml:space="preserve"> PPAP Approved*</t>
  </si>
  <si>
    <t>PPAP Rejected</t>
  </si>
  <si>
    <t>Release for  Serial Production (Phase 5)</t>
  </si>
  <si>
    <t>Project TEAM TO COMPLETE (CCB3)</t>
  </si>
  <si>
    <t xml:space="preserve">Project SQ : </t>
  </si>
  <si>
    <t>Logistics :</t>
  </si>
  <si>
    <t>Electronic Component Change Package Description</t>
  </si>
  <si>
    <t>o</t>
  </si>
  <si>
    <t>þ</t>
  </si>
  <si>
    <t>Device Name &amp; PN</t>
  </si>
  <si>
    <t>SCR folder #</t>
  </si>
  <si>
    <t>Change Description Summary :</t>
  </si>
  <si>
    <t xml:space="preserve">
Deliverable Description</t>
  </si>
  <si>
    <t xml:space="preserve">Applicable </t>
  </si>
  <si>
    <t>Veoneer
Accepted</t>
  </si>
  <si>
    <t>Comments</t>
  </si>
  <si>
    <t>Embbeded Files</t>
  </si>
  <si>
    <t>SCR</t>
  </si>
  <si>
    <t>Section "Phase 0 : Supplier Submission"  of the  "SCR-Cover Sheet" worksheet from this file must be completed.</t>
  </si>
  <si>
    <t>YES</t>
  </si>
  <si>
    <t>OPEN</t>
  </si>
  <si>
    <t>na</t>
  </si>
  <si>
    <t>Supplier Risk Analysis together with Risk mitigation</t>
  </si>
  <si>
    <t>3</t>
  </si>
  <si>
    <t xml:space="preserve"> Qualification Plan.</t>
  </si>
  <si>
    <t>Supplier time Schedule.</t>
  </si>
  <si>
    <t>Traceability proposal for the change.</t>
  </si>
  <si>
    <t>Traceability proposal shall describe how to trace back when the change is implemented, and how to determine if a specific device was produced before or after the change.
It must also include details on part marking for old and new part(s), reel and box labelling,  old and new Supplier "part number naming" description ....</t>
  </si>
  <si>
    <t>Impacted Special Characteristics</t>
  </si>
  <si>
    <t xml:space="preserve">A list of product/process special characteristics impacted by this change </t>
  </si>
  <si>
    <t>Supplier Safe Launch</t>
  </si>
  <si>
    <t>The supplier to provide a safe launch plan:  What measures will be implemented and what testing will be done in order to make the introduction of the change safe. Details should be provided that includes the number of parts, length of time, and criteria to exit.</t>
  </si>
  <si>
    <t>Component Deliverable List</t>
  </si>
  <si>
    <t xml:space="preserve">The supplier to complete the Component Deliverables List SCR column proposing updated PPAP items to be supplied in the SQP.
</t>
  </si>
  <si>
    <t>Mechanical Change Package Description</t>
  </si>
  <si>
    <t>Is the change about a "Copy Tool" ?</t>
  </si>
  <si>
    <t>Part PN</t>
    <phoneticPr fontId="27" type="noConversion"/>
  </si>
  <si>
    <r>
      <t xml:space="preserve">Supplier Instructions:
1.  The supplier shall complete this form for any post-PPAP change request.  
2. Veoneer assumes all items in the list below marked as applicable will be provided for the change.  If the supplier feels that any do not apply, an explanation is required in the Comments section 
3. Supporting documents for each item are to be embedded in this file by the supplier and returned to Veoneer.
</t>
    </r>
    <r>
      <rPr>
        <b/>
        <sz val="11"/>
        <color rgb="FF0000FF"/>
        <rFont val="Barlow"/>
      </rPr>
      <t>Note : If the change is about a "Copy Tool" , Items " 3-  Qualification Plan."  and "8 - Risk Mitigation Test Results" are not applicable.</t>
    </r>
  </si>
  <si>
    <t>normal</t>
  </si>
  <si>
    <t>Copy tools</t>
  </si>
  <si>
    <t>From the list of differences between the situation before the change and the situation after the change,  the supplier is expected to identify all potential risks. then The supplier must explain how the risk will be mitigated. (Even low risk should be identified in order to show that mitigation measures have been considered) 
The Risk analysis must include a 6M analysis (Please look at worksheet "6M Analysis expectations" for further descriptions)</t>
  </si>
  <si>
    <t>Supplier to confirm there is no process nor tool design change, meaning same flow chart, same cavity design, same number of cavities, same tool frame architecture.
The only risk is part dimension deviation(s) to be adressed in the "dimensional report".
In case of change, supplier must provide a ".ppt"  (or pdf) file depicting the change, the level of risk(s) associated and how risk mitigation will be addressed.
The Risk analysis must include a 6M analysis (Please look at worksheet "6M Analysis expectations" for further descriptions)</t>
  </si>
  <si>
    <t>NA</t>
  </si>
  <si>
    <r>
      <t>Include timing for sample</t>
    </r>
    <r>
      <rPr>
        <sz val="10"/>
        <rFont val="Arial"/>
        <family val="2"/>
      </rPr>
      <t xml:space="preserve"> availability, qualification start date, PPAP submission date, </t>
    </r>
    <r>
      <rPr>
        <sz val="10"/>
        <color indexed="8"/>
        <rFont val="Arial"/>
        <family val="2"/>
      </rPr>
      <t>production start date ,</t>
    </r>
    <r>
      <rPr>
        <b/>
        <sz val="10"/>
        <color rgb="FFFF0000"/>
        <rFont val="Arial"/>
        <family val="2"/>
      </rPr>
      <t xml:space="preserve"> </t>
    </r>
    <r>
      <rPr>
        <sz val="10"/>
        <rFont val="Arial"/>
        <family val="2"/>
      </rPr>
      <t xml:space="preserve">obsoletion date of previous device ….. </t>
    </r>
  </si>
  <si>
    <t>Traceability proposal shall describe how it will be possible to trace back when the change is implemented.
Supplier to confirm tool marking will be changed according to part drawing.
Supplier to confirm first shipment will comply with the labelling requirement attached. 
To Include detail on part marking for old and new part (picture)</t>
  </si>
  <si>
    <t xml:space="preserve">The supplier to provide a safe launch plan:  What measures will be implemented and what testing will be done in order to make the introduction of the change safe. Details should be provided including at a minimum:  the number of parts, duration , exit criteria, acceptance criteria .... </t>
  </si>
  <si>
    <t xml:space="preserve">The supplier to provide a list of proposed items to be delivered in a new PPAP submission.
</t>
    <phoneticPr fontId="27" type="noConversion"/>
  </si>
  <si>
    <t>The supplier to propose updated PPAP items to be supplied in the SQP,  minimum items required : 
        - Full dimensional report (5 parts per cavity)
        - Capability study package for all SC/CC (100 parts per cavity)
        - Material certificate (Metal CoC from sub supplier + spectrometry analysis from supplier after melting)
        - Engineering  Approval
        - PSW
        - Early containment (SPQS-412)
        - Master samples</t>
  </si>
  <si>
    <t>PPAP level 4 with following content : 
        - Full dimensional report (5 parts per cavity)
        - Capability study package for all SC/CC (100 parts per cavity)
        - Material certificate (Metal CoC from sub supplier + spectrometry analysis from supplier after melting)
        - Engineering  Approval
        - PSW
        - Early containment (SPQS-412)
        - Master samples</t>
  </si>
  <si>
    <t>Software Change Package Description</t>
  </si>
  <si>
    <t>Supplier Instructions:
1.  The supplier shall complete this form for any post-PPAP change request.  
2. Veoneer assumes all items in the list below marked as applicable will be provided for the change.  If the supplier feels that any do not apply, an explanation is required in the Comments section 
3. Supporting documents for each item are to be embedded in this file by the supplier and returned to Veoneer.</t>
  </si>
  <si>
    <r>
      <t xml:space="preserve">From the list of differences between the situation before the change and the situation after the change,  the supplier is expected to identify all potential risk. then The supplier must explain how the risk will be mitigated. </t>
    </r>
    <r>
      <rPr>
        <sz val="10"/>
        <rFont val="Arial"/>
        <family val="2"/>
      </rPr>
      <t xml:space="preserve">(Even low risk should be identified in order to show that mitigation has been considered) </t>
    </r>
  </si>
  <si>
    <t>Supplier Schedule (Timing Plan)</t>
  </si>
  <si>
    <r>
      <t>Include timing for sample</t>
    </r>
    <r>
      <rPr>
        <sz val="10"/>
        <rFont val="Arial"/>
        <family val="2"/>
      </rPr>
      <t xml:space="preserve"> availability, start of qualification, PPAP, s</t>
    </r>
    <r>
      <rPr>
        <sz val="10"/>
        <color indexed="8"/>
        <rFont val="Arial"/>
        <family val="2"/>
      </rPr>
      <t>tart of production, obsoletion of previous device</t>
    </r>
  </si>
  <si>
    <t>Access to prior versions of product</t>
  </si>
  <si>
    <t>Traceability proposal shall describe how it will be possible to trace back when the change is implemented, and to know if a specific version was produced before or after the change.
Include detail within EEPROM that will describe version/date of change; binary file content demonstrates version/date of change</t>
  </si>
  <si>
    <t>Test Plan for Change</t>
  </si>
  <si>
    <t>The supplier to provide the Test Plan for the change to show robustness of modified code and including regression test approach to ensure risk of change is reduced.  (Note: Complete validation test plan will be required if change deemed to be signficant.)</t>
  </si>
  <si>
    <t>Impact to Software Requirements and Traceability</t>
  </si>
  <si>
    <t>A list of requirements impacted by requested change</t>
  </si>
  <si>
    <t>Defining parameters of change</t>
  </si>
  <si>
    <t xml:space="preserve">The supplier to provide a description of the size/function of change.  Consider cycle time, stack ups, CPU, other key measures.  </t>
  </si>
  <si>
    <t>Commodity Team Recommendation</t>
  </si>
  <si>
    <t>1.0</t>
  </si>
  <si>
    <t>Recommendation Team Members</t>
  </si>
  <si>
    <t>Name</t>
  </si>
  <si>
    <t>Role</t>
  </si>
  <si>
    <t>Component Developement Manager</t>
  </si>
  <si>
    <t>Commodity Supplier Quality</t>
  </si>
  <si>
    <t>2.0</t>
  </si>
  <si>
    <t>Recommendation</t>
  </si>
  <si>
    <t>Topic</t>
  </si>
  <si>
    <t>Yes / No</t>
  </si>
  <si>
    <t>Comment / Description</t>
  </si>
  <si>
    <t>2.2 PN Revision update</t>
  </si>
  <si>
    <t>"Yellow" Fields are mandatory</t>
  </si>
  <si>
    <t>2.3 ECU-Level Testing recommendation</t>
  </si>
  <si>
    <t>2.5 Other recommendation</t>
  </si>
  <si>
    <t>For a good understanding of the impact of a change, Change Points need to be clearly identifed . This is an activity that needs to happen at the beginning of the Change Process and must be the basis for the Risk analysis</t>
  </si>
  <si>
    <t>A Change Point occurs when conditions defined to ensure a predictable and stable situation are changing.</t>
  </si>
  <si>
    <t>Change Points must be identified for to the 6  "Dimensions" as described below :</t>
  </si>
  <si>
    <t xml:space="preserve">        ·       MATERIAL (HW/SW &amp; System)
        ·       MACHINE (Process)
        ·       METHOD (Organizational)
        ·       MEASUREMENT (Control)
        ·       MAN (Human)
        ·       MOTHER NATURE (Environment)
</t>
  </si>
  <si>
    <t>A new change can have multiple Change Points. All Change Points must be identified and adressed in the risk Analysis : Associated risks for each Change Point must be described (Even if  low or negligeable risk, so as to show that they have not been missed)
Every Risk identified must have a action/justification to demonstrate mitigation.
All Activities for risk mitigation must be included in the Validation and/or Qualification plan.</t>
  </si>
  <si>
    <t>Change Points identified</t>
  </si>
  <si>
    <t>Associated Risks</t>
  </si>
  <si>
    <t>Actions/ justifications for Risk Mitigation</t>
  </si>
  <si>
    <t xml:space="preserve"> Name of Step 1</t>
  </si>
  <si>
    <r>
      <t>MATERIAL</t>
    </r>
    <r>
      <rPr>
        <sz val="10"/>
        <rFont val="Arial"/>
        <family val="2"/>
      </rPr>
      <t xml:space="preserve"> </t>
    </r>
    <r>
      <rPr>
        <sz val="8"/>
        <rFont val="Arial"/>
        <family val="2"/>
      </rPr>
      <t>(HW/SW &amp; System)</t>
    </r>
  </si>
  <si>
    <r>
      <t>MACHINE</t>
    </r>
    <r>
      <rPr>
        <sz val="10"/>
        <rFont val="Arial"/>
        <family val="2"/>
      </rPr>
      <t xml:space="preserve"> </t>
    </r>
    <r>
      <rPr>
        <sz val="8"/>
        <rFont val="Arial"/>
        <family val="2"/>
      </rPr>
      <t>(Process)</t>
    </r>
  </si>
  <si>
    <r>
      <t>METHOD</t>
    </r>
    <r>
      <rPr>
        <sz val="8"/>
        <rFont val="Arial"/>
        <family val="2"/>
      </rPr>
      <t xml:space="preserve"> (Organizational)</t>
    </r>
  </si>
  <si>
    <r>
      <t>MEASUREMENT</t>
    </r>
    <r>
      <rPr>
        <sz val="10"/>
        <rFont val="Arial"/>
        <family val="2"/>
      </rPr>
      <t xml:space="preserve"> (Control)</t>
    </r>
  </si>
  <si>
    <r>
      <t>MAN</t>
    </r>
    <r>
      <rPr>
        <sz val="10"/>
        <rFont val="Arial"/>
        <family val="2"/>
      </rPr>
      <t xml:space="preserve"> (Human)</t>
    </r>
  </si>
  <si>
    <r>
      <t xml:space="preserve">MOTHER NATURE </t>
    </r>
    <r>
      <rPr>
        <sz val="10"/>
        <rFont val="Arial"/>
        <family val="2"/>
      </rPr>
      <t>(Environment)</t>
    </r>
  </si>
  <si>
    <t>Step 2</t>
  </si>
  <si>
    <t>Step 3</t>
  </si>
  <si>
    <t xml:space="preserve">Step 4 </t>
  </si>
  <si>
    <t>…………</t>
  </si>
  <si>
    <t>Step N-1</t>
  </si>
  <si>
    <t>Step N</t>
  </si>
  <si>
    <t>Reason For Change :</t>
  </si>
  <si>
    <t>Sample of changed component required ?</t>
  </si>
  <si>
    <r>
      <t>Include timing for sample</t>
    </r>
    <r>
      <rPr>
        <sz val="11"/>
        <rFont val="Arial"/>
        <family val="2"/>
      </rPr>
      <t xml:space="preserve"> availability, start of qualification, PPAP, s</t>
    </r>
    <r>
      <rPr>
        <sz val="11"/>
        <color indexed="8"/>
        <rFont val="Arial"/>
        <family val="2"/>
      </rPr>
      <t>tart of production, obsoletion of previous device</t>
    </r>
  </si>
  <si>
    <t>Lead Buyer</t>
  </si>
  <si>
    <t>Component Engineer</t>
  </si>
  <si>
    <t xml:space="preserve">2.4  Commercial Statement </t>
  </si>
  <si>
    <r>
      <rPr>
        <b/>
        <sz val="11"/>
        <color theme="1"/>
        <rFont val="Barlow"/>
      </rPr>
      <t xml:space="preserve">A. </t>
    </r>
    <r>
      <rPr>
        <sz val="11"/>
        <color theme="1"/>
        <rFont val="Barlow"/>
        <family val="2"/>
        <scheme val="minor"/>
      </rPr>
      <t xml:space="preserve"> : When receiving from the Supplier, the leadbuyer is registering the  SCR in the internal Supplier Change Request tracking tool and upload all the documenation submitted by the supplier ( The SCR template + documentation supporting the Change Package).</t>
    </r>
    <r>
      <rPr>
        <sz val="11"/>
        <color theme="1"/>
        <rFont val="Barlow"/>
        <scheme val="minor"/>
      </rPr>
      <t xml:space="preserve">
About this Document : The Leadbuyer will complete the  "SCR Id"  Field  (See top  right of the "SCR-Cover Sheet" Tab ) to reflect the SCR Id from the SCR tracking tool.</t>
    </r>
  </si>
  <si>
    <r>
      <rPr>
        <b/>
        <sz val="11"/>
        <color theme="1"/>
        <rFont val="Barlow"/>
      </rPr>
      <t xml:space="preserve">D.   "Phase 3 -  Validation Plan." </t>
    </r>
    <r>
      <rPr>
        <sz val="11"/>
        <color theme="1"/>
        <rFont val="Barlow"/>
        <family val="2"/>
        <scheme val="minor"/>
      </rPr>
      <t xml:space="preserve">: "The “Change Leader” is leading the team activities all along this step until the CCB2 milestone is granted"
        - Phase 3 approval is to be granted by the “Change Leader”, in concurrence with the Supplier Quality Engineer and the Veoneer Lead Buyer. </t>
    </r>
    <r>
      <rPr>
        <sz val="11"/>
        <color theme="1"/>
        <rFont val="Barlow"/>
        <scheme val="minor"/>
      </rPr>
      <t xml:space="preserve">
</t>
    </r>
    <r>
      <rPr>
        <b/>
        <i/>
        <sz val="8"/>
        <color theme="1"/>
        <rFont val="Barlow"/>
        <scheme val="minor"/>
      </rPr>
      <t xml:space="preserve">
</t>
    </r>
    <r>
      <rPr>
        <b/>
        <i/>
        <sz val="10"/>
        <color theme="1"/>
        <rFont val="Barlow"/>
        <scheme val="minor"/>
      </rPr>
      <t>Note : Every relevant field requiring to be filled in are colored and do have instructions for guidance.</t>
    </r>
  </si>
  <si>
    <t>Product cost affected :</t>
  </si>
  <si>
    <t>Expected Date for "Change" First Delivery</t>
  </si>
  <si>
    <t>At a minimum, the Qualification plan is expected to meet applicable requirements documented in AEC Q10x/Q200 associated with CDCQ/CoDC . For components where Component Requirement Specification (CRS) is applicable, the Veoneer "Qual Checklist" is required together with CDCQ from Tab of "Qual Checklist" file.</t>
  </si>
  <si>
    <t>2.1 Ready bo be forwarded to Project CCBs (All Change Package Activity are completed and Approved)</t>
  </si>
  <si>
    <t>Risk Mitigation Test Plan</t>
  </si>
  <si>
    <r>
      <t xml:space="preserve">Supplier Instructions:
1.  The supplier shall complete this form for any post-PPAP change request.  
2. Veoneer assumes all items in the list below marked as applicable will be provided for the change.  If the supplier feels that any do not apply, an explanation is required in the Comments section 
3. Supporting documents for each item are to be </t>
    </r>
    <r>
      <rPr>
        <b/>
        <sz val="14"/>
        <color rgb="FFFF0000"/>
        <rFont val="Barlow"/>
      </rPr>
      <t>embedded in this file</t>
    </r>
    <r>
      <rPr>
        <sz val="14"/>
        <color rgb="FF0000FF"/>
        <rFont val="Barlow"/>
        <scheme val="minor"/>
      </rPr>
      <t xml:space="preserve"> by the supplier.</t>
    </r>
  </si>
  <si>
    <t>NO</t>
  </si>
  <si>
    <t>Interchangeability affected ?</t>
  </si>
  <si>
    <t>v1.1</t>
  </si>
  <si>
    <t>Allow the Embedded files in the Mechanical  and Software C.P.</t>
  </si>
  <si>
    <t>How To Sign/Approve :</t>
  </si>
  <si>
    <t>Step 2 : Type your Name and Record the Date</t>
  </si>
  <si>
    <t>Step 5 : Here is how it looks like after been Posted</t>
  </si>
  <si>
    <t>Step 6 : After you click on another cell, the color on the top right of the cell indicates a comment has been added.</t>
  </si>
  <si>
    <t>Step 1 : Here is the Empty "Cell" where" to sign</t>
  </si>
  <si>
    <t>Write Name and Add "Comment" to Sign</t>
  </si>
  <si>
    <t>Cover sheet : Format change for list of affected PN# / Description - Mechanical hange Template Item 6 : Change wording from "Test results" to "Test Plan"
Added Signature process with "Comment" in the Cell.</t>
  </si>
  <si>
    <t>Step 3 : Click Right on the Cell where is your Name and select "New Comment"</t>
  </si>
  <si>
    <t>Step 4 : Write "Approved"  in the Comment Field and Post It (Green Arrow at Bottom left)</t>
  </si>
  <si>
    <t>The supplier to provide the Risk Mitigation Test Plan for the change. This is intended to show (through test plan) that the risk is low and there are no side effects. Include results/plan from any prior generic supplier or sub-supplier self validation tests, and also affected Veoneer P/N qualification tests if applicable.</t>
  </si>
  <si>
    <t>SCR Id #</t>
  </si>
  <si>
    <t xml:space="preserve">
Functional Safety and/or Cyber Security Affected  ?
(For devices where it applies)
</t>
  </si>
  <si>
    <t xml:space="preserve">SCR folder #    </t>
  </si>
  <si>
    <t xml:space="preserve">
Functional Safety and/or Cyber Security Affected?
(For devices where it applies)</t>
  </si>
  <si>
    <r>
      <t>Here is an example for Risk Analysis activity  (</t>
    </r>
    <r>
      <rPr>
        <b/>
        <u/>
        <sz val="14"/>
        <rFont val="Barlow"/>
        <scheme val="minor"/>
      </rPr>
      <t>Note</t>
    </r>
    <r>
      <rPr>
        <b/>
        <sz val="11"/>
        <rFont val="Barlow"/>
        <scheme val="minor"/>
      </rPr>
      <t xml:space="preserve"> : The below Table is only an example, If the supplier is using a template whose content meets all of Veoneer's expectations then it can be used )</t>
    </r>
  </si>
  <si>
    <r>
      <t>From the list of differences between the situation before the change and the situation after the change,  the supplier is expected to identify all potential risk. Then, the supplier must explain how the risk will be mitigated. (Even low risk should be identified in order to show that mitigation has been considered) 
Preferably, the Risk Analysis will include a 6M analysis (Please look at worksheet "</t>
    </r>
    <r>
      <rPr>
        <i/>
        <sz val="11"/>
        <rFont val="Arial"/>
        <family val="2"/>
      </rPr>
      <t>6M Analysis expectations</t>
    </r>
    <r>
      <rPr>
        <sz val="11"/>
        <rFont val="Arial"/>
        <family val="2"/>
      </rPr>
      <t>" for further descriptions)</t>
    </r>
  </si>
  <si>
    <t>The supplier to provide the Risk Mitigation Test Plan for the change. This is intended to show (through test results) that the risk is low and there are no side effects.  This is in addition to Reliability Qualification (Results of Risk Mitigation Test results shall be completed and Pass before PPAP approval).</t>
  </si>
  <si>
    <t>To be used only in case of SCR_P5_Samples_Approval</t>
  </si>
  <si>
    <t>SCR_P5_Samples_Approval</t>
  </si>
  <si>
    <t>Note : To simplify the layout of this template, this section will be used as well to report PPAP Approval when it's occuring in "Phase 5"  (In case SCR_P5_Samples_Approval is required)</t>
  </si>
  <si>
    <t>V2.0</t>
  </si>
  <si>
    <t>v1.2</t>
  </si>
  <si>
    <t>- Alignment with the latest VS007-J released revision ( Change “SCR_P5_Interim_Approval” to “SCR_P5_Samples_Approval”)
- Functional Safety and Cybersecurity  YES/No box for Electronics and software
- 6M not mandatory anymore for Electronics and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</si>
</sst>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yyyy\-mm\-dd"/>
    <numFmt numFmtId="166" formatCode="yyyy\-mm\-dd;@"/>
  </numFmts>
  <fonts count="81">
    <font>
      <sz val="11"/>
      <color theme="1"/>
      <name val="Barlow"/>
      <family val="2"/>
      <scheme val="minor"/>
    </font>
    <font>
      <b/>
      <sz val="20"/>
      <color indexed="8"/>
      <name val="Arial"/>
      <family val="2"/>
    </font>
    <font>
      <sz val="10"/>
      <color indexed="9"/>
      <name val="Arial"/>
      <family val="2"/>
    </font>
    <font>
      <b/>
      <sz val="10"/>
      <color indexed="8"/>
      <name val="Arial"/>
      <family val="2"/>
    </font>
    <font>
      <sz val="10"/>
      <color indexed="8"/>
      <name val="Arial"/>
      <family val="2"/>
    </font>
    <font>
      <b/>
      <sz val="10"/>
      <color indexed="12"/>
      <name val="Arial"/>
      <family val="2"/>
    </font>
    <font>
      <sz val="15"/>
      <name val="Arial"/>
      <family val="2"/>
    </font>
    <font>
      <sz val="10"/>
      <name val="Arial"/>
      <family val="2"/>
    </font>
    <font>
      <b/>
      <sz val="12"/>
      <color theme="1"/>
      <name val="Arial"/>
      <family val="2"/>
    </font>
    <font>
      <sz val="12"/>
      <color theme="1"/>
      <name val="Arial"/>
      <family val="2"/>
    </font>
    <font>
      <b/>
      <sz val="11"/>
      <color theme="1"/>
      <name val="Barlow"/>
      <family val="2"/>
      <scheme val="minor"/>
    </font>
    <font>
      <sz val="11"/>
      <color rgb="FF0000FF"/>
      <name val="Barlow"/>
      <family val="2"/>
      <scheme val="minor"/>
    </font>
    <font>
      <sz val="10"/>
      <name val="Barlow"/>
      <family val="2"/>
      <scheme val="minor"/>
    </font>
    <font>
      <sz val="12"/>
      <color theme="1"/>
      <name val="Barlow"/>
      <family val="2"/>
      <scheme val="minor"/>
    </font>
    <font>
      <sz val="16"/>
      <color theme="1"/>
      <name val="Barlow"/>
      <family val="2"/>
      <scheme val="minor"/>
    </font>
    <font>
      <b/>
      <sz val="12"/>
      <color theme="1"/>
      <name val="Barlow"/>
      <family val="2"/>
      <scheme val="minor"/>
    </font>
    <font>
      <b/>
      <sz val="20"/>
      <color theme="1"/>
      <name val="Barlow"/>
      <family val="2"/>
      <scheme val="minor"/>
    </font>
    <font>
      <sz val="11"/>
      <name val="Barlow"/>
      <family val="2"/>
      <scheme val="minor"/>
    </font>
    <font>
      <strike/>
      <sz val="10"/>
      <name val="Arial"/>
      <family val="2"/>
    </font>
    <font>
      <sz val="10"/>
      <color rgb="FF0000FF"/>
      <name val="Arial"/>
      <family val="2"/>
    </font>
    <font>
      <sz val="10"/>
      <name val="Arial"/>
      <family val="2"/>
    </font>
    <font>
      <b/>
      <sz val="10"/>
      <name val="Arial"/>
      <family val="2"/>
    </font>
    <font>
      <b/>
      <sz val="16"/>
      <name val="Arial"/>
      <family val="2"/>
    </font>
    <font>
      <b/>
      <sz val="12"/>
      <name val="Arial"/>
      <family val="2"/>
    </font>
    <font>
      <sz val="11"/>
      <name val="Arial"/>
      <family val="2"/>
    </font>
    <font>
      <sz val="8"/>
      <name val="Arial"/>
      <family val="2"/>
    </font>
    <font>
      <sz val="9"/>
      <color indexed="81"/>
      <name val="Tahoma"/>
      <family val="2"/>
    </font>
    <font>
      <sz val="9"/>
      <name val="Barlow"/>
      <family val="3"/>
      <charset val="134"/>
      <scheme val="minor"/>
    </font>
    <font>
      <b/>
      <sz val="9"/>
      <color indexed="81"/>
      <name val="Tahoma"/>
      <family val="2"/>
    </font>
    <font>
      <b/>
      <sz val="10"/>
      <color rgb="FF0000FF"/>
      <name val="Arial"/>
      <family val="2"/>
    </font>
    <font>
      <b/>
      <sz val="10"/>
      <color theme="1"/>
      <name val="Arial"/>
      <family val="2"/>
    </font>
    <font>
      <i/>
      <sz val="11"/>
      <color theme="1"/>
      <name val="Barlow"/>
      <family val="2"/>
      <scheme val="minor"/>
    </font>
    <font>
      <b/>
      <sz val="16"/>
      <color theme="1"/>
      <name val="Barlow"/>
      <family val="2"/>
      <scheme val="minor"/>
    </font>
    <font>
      <b/>
      <sz val="11"/>
      <name val="Arial"/>
      <family val="2"/>
    </font>
    <font>
      <b/>
      <sz val="14"/>
      <color rgb="FFFF0000"/>
      <name val="Arial"/>
      <family val="2"/>
    </font>
    <font>
      <b/>
      <sz val="12"/>
      <color theme="0"/>
      <name val="Arial"/>
      <family val="2"/>
    </font>
    <font>
      <sz val="10"/>
      <color theme="0"/>
      <name val="Arial"/>
      <family val="2"/>
    </font>
    <font>
      <i/>
      <sz val="9"/>
      <color indexed="81"/>
      <name val="Tahoma"/>
      <family val="2"/>
    </font>
    <font>
      <b/>
      <sz val="10"/>
      <color rgb="FFFF0000"/>
      <name val="Arial"/>
      <family val="2"/>
    </font>
    <font>
      <sz val="9"/>
      <color indexed="12"/>
      <name val="Tahoma"/>
      <family val="2"/>
    </font>
    <font>
      <sz val="9"/>
      <color indexed="10"/>
      <name val="Tahoma"/>
      <family val="2"/>
    </font>
    <font>
      <b/>
      <sz val="9"/>
      <color indexed="10"/>
      <name val="Tahoma"/>
      <family val="2"/>
    </font>
    <font>
      <b/>
      <i/>
      <sz val="14"/>
      <color rgb="FFFF0000"/>
      <name val="Arial"/>
      <family val="2"/>
    </font>
    <font>
      <b/>
      <i/>
      <sz val="8.5"/>
      <name val="Arial"/>
      <family val="2"/>
    </font>
    <font>
      <sz val="11"/>
      <color rgb="FFFF0000"/>
      <name val="Barlow"/>
      <family val="2"/>
      <scheme val="minor"/>
    </font>
    <font>
      <b/>
      <sz val="14"/>
      <name val="Arial"/>
      <family val="2"/>
    </font>
    <font>
      <b/>
      <sz val="10"/>
      <color theme="0"/>
      <name val="Arial"/>
      <family val="2"/>
    </font>
    <font>
      <b/>
      <sz val="11"/>
      <color theme="1"/>
      <name val="Barlow"/>
    </font>
    <font>
      <b/>
      <sz val="11"/>
      <color theme="1"/>
      <name val="Barlow"/>
      <scheme val="minor"/>
    </font>
    <font>
      <b/>
      <u/>
      <sz val="11"/>
      <color theme="1"/>
      <name val="Barlow"/>
      <scheme val="minor"/>
    </font>
    <font>
      <sz val="11"/>
      <color theme="1"/>
      <name val="Barlow"/>
      <scheme val="minor"/>
    </font>
    <font>
      <b/>
      <sz val="12"/>
      <color rgb="FFFF0000"/>
      <name val="Barlow"/>
      <family val="2"/>
      <scheme val="minor"/>
    </font>
    <font>
      <i/>
      <sz val="11"/>
      <color theme="1"/>
      <name val="Barlow"/>
      <scheme val="minor"/>
    </font>
    <font>
      <b/>
      <i/>
      <sz val="10"/>
      <color theme="1"/>
      <name val="Barlow"/>
      <scheme val="minor"/>
    </font>
    <font>
      <b/>
      <i/>
      <sz val="8"/>
      <color theme="1"/>
      <name val="Barlow"/>
      <scheme val="minor"/>
    </font>
    <font>
      <sz val="11"/>
      <color theme="0"/>
      <name val="Barlow"/>
      <family val="2"/>
      <scheme val="minor"/>
    </font>
    <font>
      <sz val="14"/>
      <color rgb="FF0000FF"/>
      <name val="Barlow"/>
      <scheme val="minor"/>
    </font>
    <font>
      <b/>
      <sz val="14"/>
      <color rgb="FFFF0000"/>
      <name val="Barlow"/>
    </font>
    <font>
      <b/>
      <sz val="11"/>
      <color rgb="FF0000FF"/>
      <name val="Barlow"/>
    </font>
    <font>
      <sz val="14"/>
      <color theme="0"/>
      <name val="Arial"/>
      <family val="2"/>
    </font>
    <font>
      <b/>
      <sz val="12"/>
      <color indexed="8"/>
      <name val="Arial"/>
      <family val="2"/>
    </font>
    <font>
      <i/>
      <sz val="10"/>
      <name val="Arial"/>
      <family val="2"/>
    </font>
    <font>
      <u/>
      <sz val="11"/>
      <color theme="10"/>
      <name val="Barlow"/>
      <family val="2"/>
      <scheme val="minor"/>
    </font>
    <font>
      <b/>
      <sz val="10"/>
      <color indexed="81"/>
      <name val="Tahoma"/>
      <family val="2"/>
    </font>
    <font>
      <sz val="10"/>
      <color indexed="81"/>
      <name val="Tahoma"/>
      <family val="2"/>
    </font>
    <font>
      <sz val="11"/>
      <color indexed="8"/>
      <name val="Arial"/>
      <family val="2"/>
    </font>
    <font>
      <strike/>
      <sz val="11"/>
      <name val="Arial"/>
      <family val="2"/>
    </font>
    <font>
      <b/>
      <sz val="11"/>
      <color theme="1"/>
      <name val="Arial"/>
      <family val="2"/>
    </font>
    <font>
      <b/>
      <sz val="11"/>
      <color theme="1"/>
      <name val="Arial Black"/>
      <family val="2"/>
    </font>
    <font>
      <b/>
      <sz val="11"/>
      <name val="Barlow"/>
      <scheme val="minor"/>
    </font>
    <font>
      <b/>
      <u/>
      <sz val="14"/>
      <name val="Barlow"/>
      <scheme val="minor"/>
    </font>
    <font>
      <i/>
      <sz val="11"/>
      <name val="Arial"/>
      <family val="2"/>
    </font>
    <font>
      <sz val="10"/>
      <name val="Dreaming Outloud Script Pro"/>
      <family val="4"/>
    </font>
    <font>
      <sz val="12"/>
      <name val="Dreaming Outloud Script Pro"/>
      <family val="4"/>
    </font>
    <font>
      <sz val="11"/>
      <name val="Dreaming Outloud Script Pro"/>
      <family val="4"/>
    </font>
    <font>
      <sz val="12"/>
      <color theme="0"/>
      <name val="Arial"/>
      <family val="2"/>
    </font>
    <font>
      <sz val="9"/>
      <name val="Arial"/>
      <family val="2"/>
    </font>
    <font>
      <i/>
      <sz val="10"/>
      <name val="Dreaming Outloud Script Pro"/>
      <family val="4"/>
    </font>
    <font>
      <sz val="10"/>
      <color theme="4"/>
      <name val="Arial"/>
      <family val="2"/>
    </font>
    <font>
      <b/>
      <sz val="12"/>
      <color theme="4"/>
      <name val="Arial"/>
      <family val="2"/>
    </font>
    <font>
      <b/>
      <sz val="10"/>
      <color theme="4"/>
      <name val="Arial"/>
      <family val="2"/>
    </font>
  </fonts>
  <fills count="28">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66B5AD"/>
        <bgColor indexed="64"/>
      </patternFill>
    </fill>
    <fill>
      <patternFill patternType="solid">
        <fgColor rgb="FF90CAC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BD"/>
        <bgColor indexed="64"/>
      </patternFill>
    </fill>
    <fill>
      <patternFill patternType="solid">
        <fgColor rgb="FFB3DBD7"/>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rgb="FFA6CCFF"/>
        <bgColor indexed="64"/>
      </patternFill>
    </fill>
    <fill>
      <patternFill patternType="solid">
        <fgColor rgb="FFEDF0F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DCE2ED"/>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9"/>
        <bgColor indexed="64"/>
      </patternFill>
    </fill>
    <fill>
      <patternFill patternType="solid">
        <fgColor theme="5" tint="0.79998168889431442"/>
        <bgColor indexed="64"/>
      </patternFill>
    </fill>
    <fill>
      <patternFill patternType="solid">
        <fgColor rgb="FFE1F0EF"/>
        <bgColor indexed="64"/>
      </patternFill>
    </fill>
    <fill>
      <patternFill patternType="solid">
        <fgColor theme="3" tint="-9.9978637043366805E-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6" tint="0.59996337778862885"/>
        <bgColor indexed="64"/>
      </patternFill>
    </fill>
  </fills>
  <borders count="11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medium">
        <color indexed="12"/>
      </bottom>
      <diagonal/>
    </border>
    <border>
      <left style="medium">
        <color indexed="12"/>
      </left>
      <right style="thin">
        <color indexed="12"/>
      </right>
      <top style="medium">
        <color indexed="12"/>
      </top>
      <bottom style="medium">
        <color indexed="12"/>
      </bottom>
      <diagonal/>
    </border>
    <border>
      <left/>
      <right/>
      <top style="medium">
        <color indexed="12"/>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12"/>
      </left>
      <right/>
      <top style="medium">
        <color indexed="12"/>
      </top>
      <bottom style="medium">
        <color indexed="12"/>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8"/>
      </top>
      <bottom style="thin">
        <color indexed="8"/>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style="dashed">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medium">
        <color indexed="64"/>
      </right>
      <top style="thick">
        <color indexed="64"/>
      </top>
      <bottom style="dashed">
        <color indexed="64"/>
      </bottom>
      <diagonal/>
    </border>
    <border>
      <left style="medium">
        <color indexed="64"/>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style="thick">
        <color indexed="64"/>
      </right>
      <top/>
      <bottom/>
      <diagonal/>
    </border>
    <border>
      <left style="thick">
        <color indexed="64"/>
      </left>
      <right style="thin">
        <color indexed="64"/>
      </right>
      <top style="dashed">
        <color indexed="64"/>
      </top>
      <bottom style="dashed">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style="thick">
        <color indexed="64"/>
      </right>
      <top/>
      <bottom style="thick">
        <color indexed="64"/>
      </bottom>
      <diagonal/>
    </border>
    <border>
      <left style="thick">
        <color indexed="64"/>
      </left>
      <right style="thin">
        <color indexed="64"/>
      </right>
      <top style="dashed">
        <color indexed="64"/>
      </top>
      <bottom style="thick">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medium">
        <color indexed="64"/>
      </right>
      <top style="dashed">
        <color indexed="64"/>
      </top>
      <bottom style="thick">
        <color indexed="64"/>
      </bottom>
      <diagonal/>
    </border>
    <border>
      <left style="medium">
        <color indexed="64"/>
      </left>
      <right/>
      <top style="dashed">
        <color indexed="64"/>
      </top>
      <bottom style="thick">
        <color indexed="64"/>
      </bottom>
      <diagonal/>
    </border>
    <border>
      <left/>
      <right style="thick">
        <color indexed="64"/>
      </right>
      <top style="dashed">
        <color indexed="64"/>
      </top>
      <bottom style="thick">
        <color indexed="64"/>
      </bottom>
      <diagonal/>
    </border>
    <border>
      <left style="thick">
        <color indexed="64"/>
      </left>
      <right style="thick">
        <color indexed="64"/>
      </right>
      <top style="thick">
        <color indexed="64"/>
      </top>
      <bottom style="dashed">
        <color indexed="64"/>
      </bottom>
      <diagonal/>
    </border>
    <border>
      <left style="thick">
        <color indexed="64"/>
      </left>
      <right style="thick">
        <color indexed="64"/>
      </right>
      <top/>
      <bottom style="dashed">
        <color indexed="64"/>
      </bottom>
      <diagonal/>
    </border>
    <border>
      <left style="thick">
        <color indexed="64"/>
      </left>
      <right style="thick">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dashed">
        <color indexed="64"/>
      </left>
      <right style="dashed">
        <color indexed="64"/>
      </right>
      <top/>
      <bottom/>
      <diagonal/>
    </border>
    <border>
      <left style="dashed">
        <color indexed="64"/>
      </left>
      <right/>
      <top/>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thick">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style="thick">
        <color indexed="64"/>
      </right>
      <top/>
      <bottom style="dashed">
        <color indexed="64"/>
      </bottom>
      <diagonal/>
    </border>
    <border>
      <left style="thin">
        <color indexed="64"/>
      </left>
      <right/>
      <top style="dashed">
        <color theme="9" tint="-0.499984740745262"/>
      </top>
      <bottom style="dashed">
        <color theme="9" tint="-0.499984740745262"/>
      </bottom>
      <diagonal/>
    </border>
    <border>
      <left/>
      <right/>
      <top style="dashed">
        <color theme="9" tint="-0.499984740745262"/>
      </top>
      <bottom style="dashed">
        <color theme="9" tint="-0.499984740745262"/>
      </bottom>
      <diagonal/>
    </border>
    <border>
      <left/>
      <right style="thin">
        <color indexed="64"/>
      </right>
      <top style="dashed">
        <color theme="9" tint="-0.499984740745262"/>
      </top>
      <bottom style="dashed">
        <color theme="9" tint="-0.499984740745262"/>
      </bottom>
      <diagonal/>
    </border>
    <border>
      <left style="thin">
        <color indexed="64"/>
      </left>
      <right/>
      <top style="dashed">
        <color theme="9" tint="-0.499984740745262"/>
      </top>
      <bottom style="thin">
        <color indexed="64"/>
      </bottom>
      <diagonal/>
    </border>
    <border>
      <left/>
      <right/>
      <top style="dashed">
        <color theme="9" tint="-0.499984740745262"/>
      </top>
      <bottom style="thin">
        <color indexed="64"/>
      </bottom>
      <diagonal/>
    </border>
    <border>
      <left/>
      <right style="thin">
        <color indexed="64"/>
      </right>
      <top style="dashed">
        <color theme="9" tint="-0.499984740745262"/>
      </top>
      <bottom style="thin">
        <color indexed="64"/>
      </bottom>
      <diagonal/>
    </border>
    <border>
      <left/>
      <right/>
      <top style="thin">
        <color indexed="8"/>
      </top>
      <bottom/>
      <diagonal/>
    </border>
    <border>
      <left style="thin">
        <color indexed="8"/>
      </left>
      <right/>
      <top style="thin">
        <color indexed="8"/>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12"/>
      </left>
      <right style="medium">
        <color indexed="12"/>
      </right>
      <top style="medium">
        <color indexed="12"/>
      </top>
      <bottom style="medium">
        <color indexed="12"/>
      </bottom>
      <diagonal/>
    </border>
    <border>
      <left style="medium">
        <color indexed="12"/>
      </left>
      <right style="thin">
        <color theme="1"/>
      </right>
      <top style="thin">
        <color theme="1"/>
      </top>
      <bottom style="thin">
        <color theme="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theme="9" tint="-0.499984740745262"/>
      </bottom>
      <diagonal/>
    </border>
    <border>
      <left/>
      <right/>
      <top style="dashed">
        <color indexed="64"/>
      </top>
      <bottom style="dashed">
        <color theme="9" tint="-0.499984740745262"/>
      </bottom>
      <diagonal/>
    </border>
    <border>
      <left/>
      <right style="thin">
        <color indexed="64"/>
      </right>
      <top style="dashed">
        <color indexed="64"/>
      </top>
      <bottom style="dashed">
        <color theme="9" tint="-0.499984740745262"/>
      </bottom>
      <diagonal/>
    </border>
  </borders>
  <cellStyleXfs count="6">
    <xf numFmtId="0" fontId="0" fillId="0" borderId="0"/>
    <xf numFmtId="0" fontId="7" fillId="0" borderId="0"/>
    <xf numFmtId="0" fontId="20" fillId="0" borderId="0"/>
    <xf numFmtId="0" fontId="7" fillId="0" borderId="0"/>
    <xf numFmtId="0" fontId="7" fillId="0" borderId="0"/>
    <xf numFmtId="0" fontId="62" fillId="0" borderId="0" applyNumberFormat="0" applyFill="0" applyBorder="0" applyAlignment="0" applyProtection="0"/>
  </cellStyleXfs>
  <cellXfs count="847">
    <xf numFmtId="0" fontId="0" fillId="0" borderId="0" xfId="0"/>
    <xf numFmtId="49" fontId="0" fillId="0" borderId="0" xfId="0" applyNumberForma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6" xfId="0" applyFill="1" applyBorder="1" applyAlignment="1" applyProtection="1">
      <alignment horizontal="left" vertical="center" wrapText="1"/>
      <protection locked="0"/>
    </xf>
    <xf numFmtId="0" fontId="0" fillId="0" borderId="18" xfId="0" applyBorder="1" applyAlignment="1" applyProtection="1">
      <alignment horizontal="center" vertical="center"/>
      <protection locked="0"/>
    </xf>
    <xf numFmtId="0" fontId="0" fillId="0" borderId="6" xfId="0" applyBorder="1" applyAlignment="1" applyProtection="1">
      <alignment horizontal="left" vertical="center" wrapText="1"/>
      <protection locked="0"/>
    </xf>
    <xf numFmtId="0" fontId="0" fillId="4" borderId="6" xfId="0" applyFill="1" applyBorder="1" applyAlignment="1" applyProtection="1">
      <alignment horizontal="left" vertical="top" wrapText="1"/>
      <protection locked="0"/>
    </xf>
    <xf numFmtId="0" fontId="0" fillId="4" borderId="6" xfId="0" quotePrefix="1" applyFill="1" applyBorder="1" applyAlignment="1" applyProtection="1">
      <alignment horizontal="left" vertical="top" wrapText="1"/>
      <protection locked="0"/>
    </xf>
    <xf numFmtId="0" fontId="7" fillId="21" borderId="6" xfId="3" applyFill="1" applyBorder="1" applyAlignment="1" applyProtection="1">
      <alignment horizontal="center" vertical="center"/>
      <protection locked="0"/>
    </xf>
    <xf numFmtId="0" fontId="7" fillId="2" borderId="0" xfId="3" applyFill="1"/>
    <xf numFmtId="0" fontId="23" fillId="10" borderId="10" xfId="3" applyFont="1" applyFill="1" applyBorder="1" applyAlignment="1">
      <alignment vertical="center"/>
    </xf>
    <xf numFmtId="0" fontId="23" fillId="10" borderId="11" xfId="3" applyFont="1" applyFill="1" applyBorder="1" applyAlignment="1">
      <alignment vertical="center"/>
    </xf>
    <xf numFmtId="0" fontId="23" fillId="10" borderId="11" xfId="3" applyFont="1" applyFill="1" applyBorder="1" applyAlignment="1">
      <alignment horizontal="right" vertical="center"/>
    </xf>
    <xf numFmtId="0" fontId="23" fillId="10" borderId="11" xfId="3" applyFont="1" applyFill="1" applyBorder="1" applyAlignment="1">
      <alignment horizontal="center" vertical="center"/>
    </xf>
    <xf numFmtId="0" fontId="23" fillId="10" borderId="12" xfId="3" applyFont="1" applyFill="1" applyBorder="1" applyAlignment="1">
      <alignment vertical="center"/>
    </xf>
    <xf numFmtId="0" fontId="23" fillId="2" borderId="0" xfId="3" applyFont="1" applyFill="1"/>
    <xf numFmtId="0" fontId="23" fillId="10" borderId="13" xfId="3" applyFont="1" applyFill="1" applyBorder="1" applyAlignment="1">
      <alignment vertical="center"/>
    </xf>
    <xf numFmtId="0" fontId="23" fillId="10" borderId="0" xfId="3" applyFont="1" applyFill="1" applyAlignment="1">
      <alignment vertical="center"/>
    </xf>
    <xf numFmtId="0" fontId="23" fillId="10" borderId="0" xfId="3" applyFont="1" applyFill="1" applyAlignment="1">
      <alignment horizontal="right" vertical="center"/>
    </xf>
    <xf numFmtId="0" fontId="23" fillId="10" borderId="0" xfId="3" applyFont="1" applyFill="1" applyAlignment="1">
      <alignment horizontal="center" vertical="center"/>
    </xf>
    <xf numFmtId="0" fontId="23" fillId="10" borderId="14" xfId="3" applyFont="1" applyFill="1" applyBorder="1" applyAlignment="1">
      <alignment vertical="center"/>
    </xf>
    <xf numFmtId="0" fontId="35" fillId="0" borderId="0" xfId="3" applyFont="1"/>
    <xf numFmtId="0" fontId="22" fillId="10" borderId="0" xfId="3" applyFont="1" applyFill="1" applyAlignment="1">
      <alignment horizontal="right" vertical="center"/>
    </xf>
    <xf numFmtId="0" fontId="22" fillId="10" borderId="30" xfId="3" applyFont="1" applyFill="1" applyBorder="1" applyAlignment="1">
      <alignment vertical="center" wrapText="1"/>
    </xf>
    <xf numFmtId="0" fontId="22" fillId="10" borderId="19" xfId="3" applyFont="1" applyFill="1" applyBorder="1" applyAlignment="1">
      <alignment vertical="center" wrapText="1"/>
    </xf>
    <xf numFmtId="0" fontId="22" fillId="10" borderId="31" xfId="3" applyFont="1" applyFill="1" applyBorder="1" applyAlignment="1">
      <alignment vertical="center" wrapText="1"/>
    </xf>
    <xf numFmtId="0" fontId="21" fillId="2" borderId="0" xfId="3" applyFont="1" applyFill="1"/>
    <xf numFmtId="0" fontId="7" fillId="0" borderId="23" xfId="3" applyBorder="1"/>
    <xf numFmtId="0" fontId="24" fillId="0" borderId="23" xfId="3" applyFont="1" applyBorder="1"/>
    <xf numFmtId="0" fontId="7" fillId="0" borderId="26" xfId="3" applyBorder="1"/>
    <xf numFmtId="0" fontId="7" fillId="5" borderId="39" xfId="3" applyFill="1" applyBorder="1" applyAlignment="1">
      <alignment horizontal="center" vertical="center" textRotation="180"/>
    </xf>
    <xf numFmtId="0" fontId="23" fillId="0" borderId="0" xfId="3" applyFont="1"/>
    <xf numFmtId="0" fontId="7" fillId="0" borderId="0" xfId="3"/>
    <xf numFmtId="0" fontId="24" fillId="0" borderId="0" xfId="3" applyFont="1" applyAlignment="1">
      <alignment horizontal="right"/>
    </xf>
    <xf numFmtId="0" fontId="7" fillId="0" borderId="14" xfId="3" applyBorder="1"/>
    <xf numFmtId="0" fontId="24" fillId="0" borderId="0" xfId="3" applyFont="1"/>
    <xf numFmtId="14" fontId="7" fillId="0" borderId="0" xfId="3" applyNumberFormat="1" applyAlignment="1">
      <alignment horizontal="center"/>
    </xf>
    <xf numFmtId="0" fontId="7" fillId="0" borderId="0" xfId="3" applyAlignment="1">
      <alignment horizontal="center"/>
    </xf>
    <xf numFmtId="0" fontId="23" fillId="0" borderId="0" xfId="3" applyFont="1" applyAlignment="1">
      <alignment horizontal="center"/>
    </xf>
    <xf numFmtId="0" fontId="21" fillId="0" borderId="14" xfId="3" applyFont="1" applyBorder="1"/>
    <xf numFmtId="0" fontId="21" fillId="0" borderId="0" xfId="3" applyFont="1"/>
    <xf numFmtId="0" fontId="7" fillId="0" borderId="34" xfId="3" applyBorder="1" applyAlignment="1">
      <alignment vertical="top" wrapText="1"/>
    </xf>
    <xf numFmtId="11" fontId="7" fillId="0" borderId="28" xfId="3" applyNumberFormat="1" applyBorder="1" applyAlignment="1">
      <alignment vertical="top" wrapText="1"/>
    </xf>
    <xf numFmtId="0" fontId="7" fillId="0" borderId="14" xfId="3" applyBorder="1" applyAlignment="1">
      <alignment vertical="top" wrapText="1"/>
    </xf>
    <xf numFmtId="0" fontId="7" fillId="0" borderId="13" xfId="3" applyBorder="1" applyAlignment="1">
      <alignment vertical="top" wrapText="1"/>
    </xf>
    <xf numFmtId="0" fontId="7" fillId="0" borderId="0" xfId="3" applyAlignment="1">
      <alignment vertical="top" wrapText="1"/>
    </xf>
    <xf numFmtId="0" fontId="7" fillId="0" borderId="0" xfId="3" applyAlignment="1">
      <alignment vertical="top"/>
    </xf>
    <xf numFmtId="11" fontId="7" fillId="0" borderId="0" xfId="3" applyNumberFormat="1" applyAlignment="1">
      <alignment horizontal="center" vertical="top" wrapText="1"/>
    </xf>
    <xf numFmtId="0" fontId="7" fillId="0" borderId="0" xfId="3" applyAlignment="1">
      <alignment horizontal="center" vertical="top" wrapText="1"/>
    </xf>
    <xf numFmtId="0" fontId="7" fillId="0" borderId="13" xfId="3" applyBorder="1"/>
    <xf numFmtId="0" fontId="7" fillId="0" borderId="19" xfId="3" applyBorder="1" applyAlignment="1">
      <alignment horizontal="center"/>
    </xf>
    <xf numFmtId="0" fontId="24" fillId="0" borderId="34" xfId="3" applyFont="1" applyBorder="1"/>
    <xf numFmtId="0" fontId="7" fillId="0" borderId="34" xfId="3" applyBorder="1" applyAlignment="1">
      <alignment horizontal="center"/>
    </xf>
    <xf numFmtId="0" fontId="33" fillId="11" borderId="19" xfId="3" applyFont="1" applyFill="1" applyBorder="1"/>
    <xf numFmtId="0" fontId="7" fillId="0" borderId="19" xfId="3" applyBorder="1"/>
    <xf numFmtId="0" fontId="7" fillId="0" borderId="31" xfId="3" applyBorder="1"/>
    <xf numFmtId="0" fontId="7" fillId="0" borderId="24" xfId="3" applyBorder="1"/>
    <xf numFmtId="0" fontId="7" fillId="0" borderId="33" xfId="3" applyBorder="1"/>
    <xf numFmtId="0" fontId="7" fillId="0" borderId="34" xfId="3" applyBorder="1"/>
    <xf numFmtId="0" fontId="24" fillId="0" borderId="0" xfId="3" applyFont="1" applyAlignment="1">
      <alignment vertical="top"/>
    </xf>
    <xf numFmtId="0" fontId="7" fillId="0" borderId="0" xfId="3" applyAlignment="1">
      <alignment horizontal="center" vertical="top"/>
    </xf>
    <xf numFmtId="0" fontId="7" fillId="0" borderId="0" xfId="3" applyAlignment="1">
      <alignment vertical="center"/>
    </xf>
    <xf numFmtId="0" fontId="7" fillId="0" borderId="0" xfId="3" applyAlignment="1">
      <alignment horizontal="center" vertical="center"/>
    </xf>
    <xf numFmtId="0" fontId="7" fillId="0" borderId="30" xfId="3" applyBorder="1"/>
    <xf numFmtId="0" fontId="7" fillId="0" borderId="35" xfId="3" applyBorder="1"/>
    <xf numFmtId="0" fontId="7" fillId="0" borderId="36" xfId="3" applyBorder="1"/>
    <xf numFmtId="0" fontId="25" fillId="0" borderId="0" xfId="3" applyFont="1"/>
    <xf numFmtId="0" fontId="7" fillId="0" borderId="26" xfId="3" applyBorder="1" applyAlignment="1">
      <alignment vertical="top"/>
    </xf>
    <xf numFmtId="0" fontId="7" fillId="5" borderId="41" xfId="3" applyFill="1" applyBorder="1"/>
    <xf numFmtId="0" fontId="7" fillId="5" borderId="17" xfId="3" applyFill="1" applyBorder="1"/>
    <xf numFmtId="0" fontId="7" fillId="3" borderId="10" xfId="3" applyFill="1" applyBorder="1"/>
    <xf numFmtId="0" fontId="7" fillId="3" borderId="11" xfId="3" applyFill="1" applyBorder="1"/>
    <xf numFmtId="0" fontId="7" fillId="3" borderId="12" xfId="3" applyFill="1" applyBorder="1" applyAlignment="1">
      <alignment horizontal="center" vertical="center" textRotation="180"/>
    </xf>
    <xf numFmtId="0" fontId="21" fillId="0" borderId="11" xfId="3" applyFont="1" applyBorder="1"/>
    <xf numFmtId="0" fontId="23" fillId="0" borderId="11" xfId="3" applyFont="1" applyBorder="1" applyAlignment="1">
      <alignment vertical="center"/>
    </xf>
    <xf numFmtId="0" fontId="23" fillId="0" borderId="11" xfId="3" applyFont="1" applyBorder="1" applyAlignment="1">
      <alignment horizontal="right" vertical="center"/>
    </xf>
    <xf numFmtId="0" fontId="23" fillId="0" borderId="11" xfId="3" applyFont="1" applyBorder="1" applyAlignment="1">
      <alignment horizontal="center" vertical="center"/>
    </xf>
    <xf numFmtId="0" fontId="21" fillId="0" borderId="12" xfId="3" applyFont="1" applyBorder="1"/>
    <xf numFmtId="0" fontId="7" fillId="3" borderId="39" xfId="3" applyFill="1" applyBorder="1" applyAlignment="1">
      <alignment horizontal="center" vertical="center" textRotation="180"/>
    </xf>
    <xf numFmtId="0" fontId="23" fillId="0" borderId="0" xfId="3" applyFont="1" applyAlignment="1">
      <alignment vertical="center"/>
    </xf>
    <xf numFmtId="0" fontId="23" fillId="0" borderId="0" xfId="3" applyFont="1" applyAlignment="1">
      <alignment horizontal="right" vertical="center"/>
    </xf>
    <xf numFmtId="0" fontId="23" fillId="0" borderId="0" xfId="3" applyFont="1" applyAlignment="1">
      <alignment horizontal="center" vertical="center"/>
    </xf>
    <xf numFmtId="0" fontId="36" fillId="4" borderId="0" xfId="3" applyFont="1" applyFill="1" applyAlignment="1">
      <alignment vertical="top" wrapText="1"/>
    </xf>
    <xf numFmtId="0" fontId="7" fillId="0" borderId="14" xfId="3" applyBorder="1" applyAlignment="1">
      <alignment vertical="top"/>
    </xf>
    <xf numFmtId="0" fontId="7" fillId="0" borderId="22" xfId="3" applyBorder="1"/>
    <xf numFmtId="0" fontId="7" fillId="0" borderId="40" xfId="3" applyBorder="1"/>
    <xf numFmtId="0" fontId="24" fillId="0" borderId="13" xfId="3" applyFont="1" applyBorder="1"/>
    <xf numFmtId="0" fontId="24" fillId="0" borderId="34" xfId="3" applyFont="1" applyBorder="1" applyAlignment="1">
      <alignment horizontal="right"/>
    </xf>
    <xf numFmtId="0" fontId="24" fillId="0" borderId="36" xfId="3" applyFont="1" applyBorder="1" applyAlignment="1">
      <alignment horizontal="left"/>
    </xf>
    <xf numFmtId="14" fontId="7" fillId="0" borderId="0" xfId="3" applyNumberFormat="1" applyAlignment="1">
      <alignment wrapText="1"/>
    </xf>
    <xf numFmtId="0" fontId="7" fillId="0" borderId="37" xfId="3" applyBorder="1"/>
    <xf numFmtId="0" fontId="7" fillId="0" borderId="27" xfId="3" applyBorder="1" applyAlignment="1">
      <alignment vertical="top" wrapText="1"/>
    </xf>
    <xf numFmtId="0" fontId="7" fillId="0" borderId="29" xfId="3" applyBorder="1" applyAlignment="1">
      <alignment vertical="top" wrapText="1"/>
    </xf>
    <xf numFmtId="0" fontId="7" fillId="0" borderId="14" xfId="3" applyBorder="1" applyAlignment="1">
      <alignment horizontal="center" wrapText="1"/>
    </xf>
    <xf numFmtId="0" fontId="7" fillId="0" borderId="15" xfId="3" applyBorder="1"/>
    <xf numFmtId="0" fontId="7" fillId="0" borderId="16" xfId="3" applyBorder="1"/>
    <xf numFmtId="0" fontId="7" fillId="0" borderId="17" xfId="3" applyBorder="1"/>
    <xf numFmtId="0" fontId="7" fillId="3" borderId="15" xfId="3" applyFill="1" applyBorder="1"/>
    <xf numFmtId="0" fontId="7" fillId="3" borderId="16" xfId="3" applyFill="1" applyBorder="1"/>
    <xf numFmtId="0" fontId="7" fillId="3" borderId="17" xfId="3" applyFill="1" applyBorder="1"/>
    <xf numFmtId="0" fontId="7" fillId="16" borderId="10" xfId="3" applyFill="1" applyBorder="1"/>
    <xf numFmtId="0" fontId="7" fillId="16" borderId="11" xfId="3" applyFill="1" applyBorder="1"/>
    <xf numFmtId="0" fontId="7" fillId="16" borderId="12" xfId="3" applyFill="1" applyBorder="1"/>
    <xf numFmtId="0" fontId="23" fillId="0" borderId="10" xfId="3" applyFont="1" applyBorder="1"/>
    <xf numFmtId="0" fontId="38" fillId="0" borderId="11" xfId="3" applyFont="1" applyBorder="1"/>
    <xf numFmtId="0" fontId="7" fillId="16" borderId="14" xfId="3" applyFill="1" applyBorder="1" applyAlignment="1">
      <alignment horizontal="center" vertical="center" textRotation="180"/>
    </xf>
    <xf numFmtId="0" fontId="7" fillId="0" borderId="13" xfId="3" applyBorder="1" applyAlignment="1">
      <alignment horizontal="center" vertical="center" textRotation="180"/>
    </xf>
    <xf numFmtId="0" fontId="24" fillId="0" borderId="22" xfId="3" applyFont="1" applyBorder="1"/>
    <xf numFmtId="0" fontId="7" fillId="0" borderId="30" xfId="3" applyBorder="1" applyAlignment="1">
      <alignment vertical="top" wrapText="1"/>
    </xf>
    <xf numFmtId="0" fontId="7" fillId="0" borderId="31" xfId="3" applyBorder="1" applyAlignment="1">
      <alignment vertical="top" wrapText="1"/>
    </xf>
    <xf numFmtId="0" fontId="7" fillId="16" borderId="39" xfId="3" applyFill="1" applyBorder="1" applyAlignment="1">
      <alignment horizontal="center" vertical="center" textRotation="180"/>
    </xf>
    <xf numFmtId="0" fontId="7" fillId="16" borderId="15" xfId="3" applyFill="1" applyBorder="1"/>
    <xf numFmtId="0" fontId="7" fillId="16" borderId="16" xfId="3" applyFill="1" applyBorder="1"/>
    <xf numFmtId="0" fontId="7" fillId="16" borderId="17" xfId="3" applyFill="1" applyBorder="1"/>
    <xf numFmtId="0" fontId="7" fillId="19" borderId="10" xfId="3" applyFill="1" applyBorder="1"/>
    <xf numFmtId="0" fontId="7" fillId="19" borderId="11" xfId="3" applyFill="1" applyBorder="1"/>
    <xf numFmtId="0" fontId="7" fillId="19" borderId="14" xfId="3" applyFill="1" applyBorder="1"/>
    <xf numFmtId="0" fontId="7" fillId="19" borderId="39" xfId="3" applyFill="1" applyBorder="1" applyAlignment="1">
      <alignment horizontal="center" vertical="center" textRotation="180"/>
    </xf>
    <xf numFmtId="0" fontId="7" fillId="0" borderId="43" xfId="3" applyBorder="1" applyAlignment="1">
      <alignment horizontal="center" vertical="top"/>
    </xf>
    <xf numFmtId="0" fontId="24" fillId="0" borderId="22" xfId="3" applyFont="1" applyBorder="1" applyAlignment="1">
      <alignment vertical="top"/>
    </xf>
    <xf numFmtId="0" fontId="7" fillId="0" borderId="23" xfId="3" applyBorder="1" applyAlignment="1">
      <alignment vertical="top"/>
    </xf>
    <xf numFmtId="0" fontId="7" fillId="0" borderId="40" xfId="3" applyBorder="1" applyAlignment="1">
      <alignment vertical="top"/>
    </xf>
    <xf numFmtId="0" fontId="24" fillId="0" borderId="33" xfId="3" applyFont="1" applyBorder="1" applyAlignment="1">
      <alignment vertical="top"/>
    </xf>
    <xf numFmtId="0" fontId="24" fillId="0" borderId="23" xfId="3" applyFont="1" applyBorder="1" applyAlignment="1">
      <alignment vertical="top"/>
    </xf>
    <xf numFmtId="0" fontId="7" fillId="0" borderId="19" xfId="3" applyBorder="1" applyAlignment="1">
      <alignment wrapText="1"/>
    </xf>
    <xf numFmtId="0" fontId="23" fillId="0" borderId="22" xfId="3" applyFont="1" applyBorder="1" applyAlignment="1">
      <alignment horizontal="center" vertical="center" textRotation="180"/>
    </xf>
    <xf numFmtId="0" fontId="23" fillId="0" borderId="23" xfId="3" applyFont="1" applyBorder="1" applyAlignment="1">
      <alignment horizontal="center" vertical="center" textRotation="180"/>
    </xf>
    <xf numFmtId="0" fontId="23" fillId="0" borderId="13" xfId="3" applyFont="1" applyBorder="1" applyAlignment="1">
      <alignment horizontal="center" vertical="center" textRotation="180"/>
    </xf>
    <xf numFmtId="0" fontId="23" fillId="0" borderId="0" xfId="3" applyFont="1" applyAlignment="1">
      <alignment horizontal="center" vertical="center" textRotation="180"/>
    </xf>
    <xf numFmtId="0" fontId="7" fillId="0" borderId="34" xfId="3" applyBorder="1" applyAlignment="1">
      <alignment wrapText="1"/>
    </xf>
    <xf numFmtId="0" fontId="24" fillId="0" borderId="28" xfId="3" applyFont="1" applyBorder="1" applyAlignment="1">
      <alignment horizontal="left"/>
    </xf>
    <xf numFmtId="0" fontId="23" fillId="0" borderId="30" xfId="3" applyFont="1" applyBorder="1" applyAlignment="1">
      <alignment horizontal="center" vertical="center" textRotation="180"/>
    </xf>
    <xf numFmtId="0" fontId="23" fillId="0" borderId="19" xfId="3" applyFont="1" applyBorder="1" applyAlignment="1">
      <alignment horizontal="center" vertical="center" textRotation="180"/>
    </xf>
    <xf numFmtId="0" fontId="7" fillId="0" borderId="0" xfId="3" applyAlignment="1">
      <alignment horizontal="left"/>
    </xf>
    <xf numFmtId="0" fontId="7" fillId="19" borderId="15" xfId="3" applyFill="1" applyBorder="1"/>
    <xf numFmtId="0" fontId="7" fillId="19" borderId="16" xfId="3" applyFill="1" applyBorder="1"/>
    <xf numFmtId="0" fontId="7" fillId="19" borderId="17" xfId="3" applyFill="1" applyBorder="1"/>
    <xf numFmtId="0" fontId="7" fillId="20" borderId="10" xfId="3" applyFill="1" applyBorder="1"/>
    <xf numFmtId="0" fontId="7" fillId="20" borderId="11" xfId="3" applyFill="1" applyBorder="1"/>
    <xf numFmtId="0" fontId="7" fillId="20" borderId="8" xfId="3" applyFill="1" applyBorder="1"/>
    <xf numFmtId="0" fontId="7" fillId="20" borderId="12" xfId="3" applyFill="1" applyBorder="1"/>
    <xf numFmtId="0" fontId="7" fillId="20" borderId="39" xfId="3" applyFill="1" applyBorder="1" applyAlignment="1">
      <alignment horizontal="center" vertical="center" textRotation="180"/>
    </xf>
    <xf numFmtId="0" fontId="24" fillId="0" borderId="0" xfId="3" applyFont="1" applyAlignment="1">
      <alignment vertical="center"/>
    </xf>
    <xf numFmtId="0" fontId="7" fillId="0" borderId="0" xfId="3" applyAlignment="1">
      <alignment wrapText="1"/>
    </xf>
    <xf numFmtId="0" fontId="7" fillId="20" borderId="15" xfId="3" applyFill="1" applyBorder="1"/>
    <xf numFmtId="0" fontId="7" fillId="20" borderId="16" xfId="3" applyFill="1" applyBorder="1"/>
    <xf numFmtId="0" fontId="7" fillId="20" borderId="17" xfId="3" applyFill="1" applyBorder="1"/>
    <xf numFmtId="0" fontId="7" fillId="6" borderId="10" xfId="3" applyFill="1" applyBorder="1"/>
    <xf numFmtId="0" fontId="7" fillId="6" borderId="11" xfId="3" applyFill="1" applyBorder="1"/>
    <xf numFmtId="0" fontId="7" fillId="6" borderId="8" xfId="3" applyFill="1" applyBorder="1"/>
    <xf numFmtId="0" fontId="7" fillId="6" borderId="12" xfId="3" applyFill="1" applyBorder="1"/>
    <xf numFmtId="0" fontId="7" fillId="6" borderId="15" xfId="3" applyFill="1" applyBorder="1"/>
    <xf numFmtId="0" fontId="7" fillId="6" borderId="16" xfId="3" applyFill="1" applyBorder="1"/>
    <xf numFmtId="0" fontId="7" fillId="6" borderId="17" xfId="3" applyFill="1" applyBorder="1"/>
    <xf numFmtId="0" fontId="21" fillId="2" borderId="0" xfId="0" applyFont="1" applyFill="1"/>
    <xf numFmtId="0" fontId="7" fillId="6" borderId="39" xfId="3" applyFill="1" applyBorder="1" applyAlignment="1">
      <alignment horizontal="center" vertical="center" textRotation="180"/>
    </xf>
    <xf numFmtId="0" fontId="7" fillId="22" borderId="6" xfId="3" applyFill="1" applyBorder="1" applyAlignment="1" applyProtection="1">
      <alignment horizontal="center" vertical="center"/>
      <protection locked="0"/>
    </xf>
    <xf numFmtId="0" fontId="22" fillId="4" borderId="6" xfId="3" applyFont="1" applyFill="1" applyBorder="1" applyAlignment="1" applyProtection="1">
      <alignment vertical="center"/>
      <protection locked="0"/>
    </xf>
    <xf numFmtId="0" fontId="7" fillId="9" borderId="6" xfId="3" applyFill="1" applyBorder="1" applyAlignment="1" applyProtection="1">
      <alignment horizontal="center"/>
      <protection locked="0"/>
    </xf>
    <xf numFmtId="0" fontId="7" fillId="14" borderId="6" xfId="3" applyFill="1" applyBorder="1" applyAlignment="1" applyProtection="1">
      <alignment horizontal="center"/>
      <protection locked="0"/>
    </xf>
    <xf numFmtId="0" fontId="7" fillId="15" borderId="6" xfId="3" applyFill="1" applyBorder="1" applyAlignment="1" applyProtection="1">
      <alignment horizontal="center"/>
      <protection locked="0"/>
    </xf>
    <xf numFmtId="0" fontId="7" fillId="13" borderId="32" xfId="3" applyFill="1" applyBorder="1" applyAlignment="1" applyProtection="1">
      <alignment horizontal="center" vertical="center"/>
      <protection locked="0"/>
    </xf>
    <xf numFmtId="0" fontId="7" fillId="13" borderId="6" xfId="3" applyFill="1" applyBorder="1" applyAlignment="1" applyProtection="1">
      <alignment horizontal="center" vertical="center"/>
      <protection locked="0"/>
    </xf>
    <xf numFmtId="0" fontId="24" fillId="0" borderId="0" xfId="3" applyFont="1" applyAlignment="1">
      <alignment horizontal="left" vertical="center"/>
    </xf>
    <xf numFmtId="0" fontId="23" fillId="24" borderId="13" xfId="3" applyFont="1" applyFill="1" applyBorder="1"/>
    <xf numFmtId="0" fontId="7" fillId="24" borderId="10" xfId="3" applyFill="1" applyBorder="1"/>
    <xf numFmtId="0" fontId="21" fillId="24" borderId="13" xfId="3" applyFont="1" applyFill="1" applyBorder="1"/>
    <xf numFmtId="0" fontId="7" fillId="24" borderId="11" xfId="3" applyFill="1" applyBorder="1"/>
    <xf numFmtId="0" fontId="7" fillId="24" borderId="12" xfId="3" applyFill="1" applyBorder="1"/>
    <xf numFmtId="0" fontId="23" fillId="24" borderId="14" xfId="3" applyFont="1" applyFill="1" applyBorder="1"/>
    <xf numFmtId="0" fontId="21" fillId="24" borderId="14" xfId="3" applyFont="1" applyFill="1" applyBorder="1"/>
    <xf numFmtId="0" fontId="23" fillId="24" borderId="0" xfId="3" applyFont="1" applyFill="1"/>
    <xf numFmtId="0" fontId="21" fillId="24" borderId="0" xfId="3" applyFont="1" applyFill="1"/>
    <xf numFmtId="0" fontId="21" fillId="24" borderId="24" xfId="3" applyFont="1" applyFill="1" applyBorder="1"/>
    <xf numFmtId="0" fontId="24" fillId="0" borderId="0" xfId="3" applyFont="1" applyAlignment="1">
      <alignment horizontal="right" vertical="center"/>
    </xf>
    <xf numFmtId="0" fontId="23" fillId="0" borderId="13" xfId="3" applyFont="1" applyBorder="1"/>
    <xf numFmtId="0" fontId="24" fillId="0" borderId="13" xfId="3" applyFont="1" applyBorder="1" applyAlignment="1">
      <alignment horizontal="right" vertical="center"/>
    </xf>
    <xf numFmtId="0" fontId="25" fillId="0" borderId="19" xfId="3" applyFont="1" applyBorder="1"/>
    <xf numFmtId="0" fontId="7" fillId="2" borderId="19" xfId="3" applyFill="1" applyBorder="1"/>
    <xf numFmtId="0" fontId="7" fillId="2" borderId="13" xfId="3" applyFill="1" applyBorder="1"/>
    <xf numFmtId="0" fontId="7" fillId="2" borderId="23" xfId="3" applyFill="1" applyBorder="1"/>
    <xf numFmtId="0" fontId="7" fillId="2" borderId="34" xfId="3" applyFill="1" applyBorder="1"/>
    <xf numFmtId="0" fontId="7" fillId="2" borderId="0" xfId="3" applyFill="1" applyAlignment="1">
      <alignment horizontal="right" vertical="center"/>
    </xf>
    <xf numFmtId="0" fontId="7" fillId="4" borderId="34" xfId="3" applyFill="1" applyBorder="1" applyAlignment="1">
      <alignment horizontal="center"/>
    </xf>
    <xf numFmtId="0" fontId="7" fillId="2" borderId="14" xfId="3" applyFill="1" applyBorder="1"/>
    <xf numFmtId="0" fontId="7" fillId="2" borderId="35" xfId="3" applyFill="1" applyBorder="1"/>
    <xf numFmtId="0" fontId="25" fillId="0" borderId="19" xfId="3" applyFont="1" applyBorder="1" applyAlignment="1">
      <alignment horizontal="left"/>
    </xf>
    <xf numFmtId="0" fontId="43" fillId="0" borderId="33" xfId="3" applyFont="1" applyBorder="1" applyAlignment="1">
      <alignment horizontal="left" vertical="top"/>
    </xf>
    <xf numFmtId="0" fontId="7" fillId="0" borderId="0" xfId="3" applyAlignment="1">
      <alignment horizontal="right"/>
    </xf>
    <xf numFmtId="0" fontId="25" fillId="2" borderId="33" xfId="3" applyFont="1" applyFill="1" applyBorder="1"/>
    <xf numFmtId="0" fontId="25" fillId="2" borderId="34" xfId="3" applyFont="1" applyFill="1" applyBorder="1"/>
    <xf numFmtId="0" fontId="34" fillId="0" borderId="0" xfId="3" applyFont="1" applyAlignment="1">
      <alignment horizontal="center" vertical="center"/>
    </xf>
    <xf numFmtId="0" fontId="7" fillId="0" borderId="0" xfId="3" applyAlignment="1">
      <alignment horizontal="center" vertical="center" textRotation="180"/>
    </xf>
    <xf numFmtId="0" fontId="36" fillId="0" borderId="0" xfId="3" applyFont="1"/>
    <xf numFmtId="0" fontId="46" fillId="0" borderId="0" xfId="3" applyFont="1"/>
    <xf numFmtId="0" fontId="36" fillId="0" borderId="0" xfId="3" quotePrefix="1" applyFont="1"/>
    <xf numFmtId="14" fontId="36" fillId="0" borderId="0" xfId="3" applyNumberFormat="1" applyFont="1"/>
    <xf numFmtId="0" fontId="36" fillId="0" borderId="0" xfId="3" applyFont="1" applyAlignment="1">
      <alignment vertical="top" wrapText="1"/>
    </xf>
    <xf numFmtId="0" fontId="7" fillId="13" borderId="6" xfId="3" applyFill="1" applyBorder="1" applyAlignment="1" applyProtection="1">
      <alignment horizontal="center" vertical="top"/>
      <protection locked="0"/>
    </xf>
    <xf numFmtId="0" fontId="7" fillId="12" borderId="38" xfId="3" applyFill="1" applyBorder="1" applyAlignment="1" applyProtection="1">
      <alignment horizontal="center" vertical="center"/>
      <protection locked="0"/>
    </xf>
    <xf numFmtId="0" fontId="7" fillId="12" borderId="6" xfId="3" applyFill="1" applyBorder="1" applyAlignment="1" applyProtection="1">
      <alignment horizontal="center" vertical="center"/>
      <protection locked="0"/>
    </xf>
    <xf numFmtId="0" fontId="24" fillId="18" borderId="6" xfId="3" applyFont="1" applyFill="1" applyBorder="1" applyAlignment="1" applyProtection="1">
      <alignment horizontal="center" vertical="center"/>
      <protection locked="0"/>
    </xf>
    <xf numFmtId="0" fontId="7" fillId="17" borderId="6" xfId="3" applyFill="1" applyBorder="1" applyAlignment="1" applyProtection="1">
      <alignment horizontal="center" vertical="center"/>
      <protection locked="0"/>
    </xf>
    <xf numFmtId="0" fontId="7" fillId="23" borderId="6" xfId="3" applyFill="1" applyBorder="1" applyAlignment="1" applyProtection="1">
      <alignment horizontal="center" vertical="center"/>
      <protection locked="0"/>
    </xf>
    <xf numFmtId="0" fontId="15" fillId="0" borderId="0" xfId="0" applyFont="1"/>
    <xf numFmtId="0" fontId="51" fillId="0" borderId="0" xfId="0" applyFont="1"/>
    <xf numFmtId="0" fontId="44" fillId="0" borderId="0" xfId="0" applyFont="1"/>
    <xf numFmtId="20" fontId="50" fillId="0" borderId="0" xfId="0" applyNumberFormat="1" applyFont="1"/>
    <xf numFmtId="20" fontId="0" fillId="0" borderId="0" xfId="0" applyNumberFormat="1"/>
    <xf numFmtId="0" fontId="50" fillId="0" borderId="0" xfId="0" applyFont="1"/>
    <xf numFmtId="0" fontId="10" fillId="0" borderId="0" xfId="0" applyFont="1"/>
    <xf numFmtId="0" fontId="1" fillId="9" borderId="8" xfId="0" applyFont="1" applyFill="1" applyBorder="1" applyAlignment="1">
      <alignment horizontal="left" vertical="top" wrapText="1" indent="2"/>
    </xf>
    <xf numFmtId="0" fontId="0" fillId="9" borderId="9" xfId="0" applyFill="1" applyBorder="1"/>
    <xf numFmtId="49" fontId="0" fillId="0" borderId="0" xfId="0" applyNumberFormat="1" applyAlignment="1">
      <alignment vertical="top" wrapText="1"/>
    </xf>
    <xf numFmtId="0" fontId="2" fillId="0" borderId="0" xfId="0" applyFont="1"/>
    <xf numFmtId="0" fontId="2" fillId="9" borderId="10" xfId="0" applyFont="1" applyFill="1" applyBorder="1"/>
    <xf numFmtId="0" fontId="2" fillId="9" borderId="11" xfId="0" applyFont="1" applyFill="1" applyBorder="1" applyAlignment="1">
      <alignment horizontal="center"/>
    </xf>
    <xf numFmtId="0" fontId="2" fillId="9" borderId="11" xfId="0" applyFont="1" applyFill="1" applyBorder="1"/>
    <xf numFmtId="0" fontId="0" fillId="9" borderId="12" xfId="0" applyFill="1" applyBorder="1"/>
    <xf numFmtId="0" fontId="2" fillId="9" borderId="13" xfId="0" applyFont="1" applyFill="1" applyBorder="1"/>
    <xf numFmtId="0" fontId="0" fillId="9" borderId="14" xfId="0" applyFill="1" applyBorder="1"/>
    <xf numFmtId="0" fontId="2" fillId="9" borderId="0" xfId="0" applyFont="1" applyFill="1" applyAlignment="1">
      <alignment horizontal="center"/>
    </xf>
    <xf numFmtId="0" fontId="2" fillId="9" borderId="0" xfId="0" applyFont="1" applyFill="1"/>
    <xf numFmtId="0" fontId="0" fillId="9" borderId="13" xfId="0" applyFill="1" applyBorder="1"/>
    <xf numFmtId="0" fontId="0" fillId="9" borderId="0" xfId="0" applyFill="1" applyAlignment="1">
      <alignment horizontal="center"/>
    </xf>
    <xf numFmtId="0" fontId="0" fillId="9" borderId="0" xfId="0" applyFill="1"/>
    <xf numFmtId="0" fontId="0" fillId="9" borderId="13" xfId="0" applyFill="1" applyBorder="1" applyAlignment="1">
      <alignment vertical="top"/>
    </xf>
    <xf numFmtId="0" fontId="10" fillId="9" borderId="0" xfId="0" applyFont="1" applyFill="1" applyAlignment="1">
      <alignment horizontal="center"/>
    </xf>
    <xf numFmtId="0" fontId="10" fillId="9" borderId="0" xfId="0" applyFont="1" applyFill="1" applyAlignment="1">
      <alignment horizontal="center" wrapText="1"/>
    </xf>
    <xf numFmtId="0" fontId="0" fillId="9" borderId="0" xfId="0" applyFill="1" applyAlignment="1">
      <alignment horizontal="center" vertical="top"/>
    </xf>
    <xf numFmtId="0" fontId="6" fillId="0" borderId="0" xfId="0" applyFont="1" applyAlignment="1">
      <alignment vertical="top"/>
    </xf>
    <xf numFmtId="0" fontId="0" fillId="0" borderId="0" xfId="0" applyAlignment="1">
      <alignment horizontal="left" vertical="center" wrapText="1"/>
    </xf>
    <xf numFmtId="49" fontId="0" fillId="9" borderId="0" xfId="0" applyNumberFormat="1" applyFill="1" applyAlignment="1">
      <alignment horizontal="center" vertical="top"/>
    </xf>
    <xf numFmtId="0" fontId="0" fillId="9" borderId="15" xfId="0" applyFill="1" applyBorder="1"/>
    <xf numFmtId="0" fontId="0" fillId="9" borderId="16" xfId="0" applyFill="1" applyBorder="1"/>
    <xf numFmtId="0" fontId="0" fillId="9" borderId="17" xfId="0" applyFill="1" applyBorder="1"/>
    <xf numFmtId="165" fontId="4" fillId="12" borderId="35" xfId="0" applyNumberFormat="1" applyFont="1" applyFill="1" applyBorder="1" applyAlignment="1">
      <alignment vertical="center"/>
    </xf>
    <xf numFmtId="0" fontId="0" fillId="9" borderId="18" xfId="0" applyFill="1" applyBorder="1" applyAlignment="1" applyProtection="1">
      <alignment horizontal="center" vertical="center"/>
      <protection locked="0"/>
    </xf>
    <xf numFmtId="0" fontId="17" fillId="9" borderId="18" xfId="0" applyFont="1" applyFill="1" applyBorder="1" applyAlignment="1" applyProtection="1">
      <alignment horizontal="center" vertical="center" wrapText="1"/>
      <protection locked="0"/>
    </xf>
    <xf numFmtId="0" fontId="0" fillId="9" borderId="6" xfId="0" applyFill="1" applyBorder="1" applyAlignment="1" applyProtection="1">
      <alignment horizontal="left" vertical="center" wrapText="1"/>
      <protection locked="0"/>
    </xf>
    <xf numFmtId="0" fontId="4" fillId="12" borderId="34" xfId="0" applyFont="1" applyFill="1" applyBorder="1" applyAlignment="1">
      <alignment vertical="center"/>
    </xf>
    <xf numFmtId="0" fontId="4" fillId="12" borderId="0" xfId="0" applyFont="1" applyFill="1" applyAlignment="1">
      <alignment vertical="center"/>
    </xf>
    <xf numFmtId="0" fontId="12" fillId="0" borderId="6" xfId="0" applyFont="1" applyBorder="1" applyAlignment="1" applyProtection="1">
      <alignment horizontal="center" vertical="center"/>
      <protection locked="0"/>
    </xf>
    <xf numFmtId="165" fontId="4" fillId="12" borderId="0" xfId="0" applyNumberFormat="1" applyFont="1" applyFill="1" applyAlignment="1">
      <alignment vertical="center"/>
    </xf>
    <xf numFmtId="0" fontId="56" fillId="9" borderId="0" xfId="0" applyFont="1" applyFill="1" applyAlignment="1">
      <alignment horizontal="left" vertical="top" wrapText="1"/>
    </xf>
    <xf numFmtId="0" fontId="4" fillId="12" borderId="0" xfId="0" applyFont="1" applyFill="1" applyAlignment="1">
      <alignment horizontal="left" vertical="center"/>
    </xf>
    <xf numFmtId="0" fontId="2" fillId="12" borderId="0" xfId="0" applyFont="1" applyFill="1"/>
    <xf numFmtId="0" fontId="4" fillId="12" borderId="0" xfId="0" applyFont="1" applyFill="1" applyAlignment="1">
      <alignment horizontal="left" vertical="center" wrapText="1"/>
    </xf>
    <xf numFmtId="0" fontId="0" fillId="12" borderId="14" xfId="0" applyFill="1" applyBorder="1"/>
    <xf numFmtId="0" fontId="0" fillId="12" borderId="14" xfId="0" applyFill="1" applyBorder="1" applyAlignment="1">
      <alignment horizontal="left" vertical="center" wrapText="1"/>
    </xf>
    <xf numFmtId="0" fontId="17" fillId="12" borderId="14" xfId="0" applyFont="1" applyFill="1" applyBorder="1" applyAlignment="1">
      <alignment vertical="center" wrapText="1"/>
    </xf>
    <xf numFmtId="0" fontId="0" fillId="12" borderId="50" xfId="0" applyFill="1" applyBorder="1"/>
    <xf numFmtId="0" fontId="0" fillId="0" borderId="9" xfId="0" applyBorder="1"/>
    <xf numFmtId="0" fontId="10" fillId="22" borderId="0" xfId="0" applyFont="1" applyFill="1" applyAlignment="1">
      <alignment horizontal="center"/>
    </xf>
    <xf numFmtId="49" fontId="0" fillId="19" borderId="10" xfId="0" applyNumberFormat="1" applyFill="1" applyBorder="1" applyAlignment="1">
      <alignment horizontal="center" vertical="center"/>
    </xf>
    <xf numFmtId="0" fontId="0" fillId="19" borderId="11" xfId="0" applyFill="1" applyBorder="1" applyAlignment="1">
      <alignment vertical="center"/>
    </xf>
    <xf numFmtId="0" fontId="0" fillId="19" borderId="11" xfId="0" applyFill="1" applyBorder="1" applyAlignment="1">
      <alignment horizontal="center" vertical="center"/>
    </xf>
    <xf numFmtId="0" fontId="0" fillId="19" borderId="12" xfId="0" applyFill="1" applyBorder="1" applyAlignment="1">
      <alignment vertical="center"/>
    </xf>
    <xf numFmtId="49" fontId="16" fillId="19" borderId="13" xfId="0" applyNumberFormat="1" applyFont="1" applyFill="1" applyBorder="1" applyAlignment="1">
      <alignment horizontal="left" vertical="center"/>
    </xf>
    <xf numFmtId="0" fontId="14" fillId="19" borderId="0" xfId="0" applyFont="1" applyFill="1" applyAlignment="1">
      <alignment vertical="center"/>
    </xf>
    <xf numFmtId="0" fontId="14" fillId="19" borderId="0" xfId="0" applyFont="1" applyFill="1" applyAlignment="1">
      <alignment horizontal="center" vertical="center"/>
    </xf>
    <xf numFmtId="0" fontId="14" fillId="19" borderId="14" xfId="0" applyFont="1" applyFill="1" applyBorder="1" applyAlignment="1">
      <alignment vertical="center"/>
    </xf>
    <xf numFmtId="49" fontId="0" fillId="19" borderId="15" xfId="0" applyNumberFormat="1" applyFill="1" applyBorder="1" applyAlignment="1">
      <alignment horizontal="center" vertical="center"/>
    </xf>
    <xf numFmtId="0" fontId="0" fillId="19" borderId="16" xfId="0" applyFill="1" applyBorder="1" applyAlignment="1">
      <alignment vertical="center"/>
    </xf>
    <xf numFmtId="0" fontId="0" fillId="19" borderId="16" xfId="0" applyFill="1" applyBorder="1" applyAlignment="1">
      <alignment horizontal="center" vertical="center"/>
    </xf>
    <xf numFmtId="0" fontId="0" fillId="19" borderId="17" xfId="0" applyFill="1" applyBorder="1" applyAlignment="1">
      <alignment vertical="center"/>
    </xf>
    <xf numFmtId="49" fontId="15" fillId="19" borderId="13" xfId="0" applyNumberFormat="1" applyFont="1" applyFill="1" applyBorder="1" applyAlignment="1">
      <alignment horizontal="center" vertical="center"/>
    </xf>
    <xf numFmtId="0" fontId="15" fillId="19" borderId="0" xfId="0" applyFont="1" applyFill="1" applyAlignment="1">
      <alignment vertical="center"/>
    </xf>
    <xf numFmtId="0" fontId="13" fillId="19" borderId="0" xfId="0" applyFont="1" applyFill="1" applyAlignment="1">
      <alignment horizontal="center" vertical="center"/>
    </xf>
    <xf numFmtId="0" fontId="13" fillId="19" borderId="14" xfId="0" applyFont="1" applyFill="1" applyBorder="1" applyAlignment="1">
      <alignment vertical="center"/>
    </xf>
    <xf numFmtId="49" fontId="0" fillId="19" borderId="13" xfId="0" applyNumberFormat="1" applyFill="1" applyBorder="1" applyAlignment="1">
      <alignment horizontal="center" vertical="center"/>
    </xf>
    <xf numFmtId="0" fontId="0" fillId="19" borderId="0" xfId="0" applyFill="1" applyAlignment="1">
      <alignment vertical="center"/>
    </xf>
    <xf numFmtId="0" fontId="0" fillId="19" borderId="0" xfId="0" applyFill="1" applyAlignment="1">
      <alignment horizontal="center" vertical="center"/>
    </xf>
    <xf numFmtId="0" fontId="0" fillId="19" borderId="14" xfId="0" applyFill="1" applyBorder="1" applyAlignment="1">
      <alignment vertical="center"/>
    </xf>
    <xf numFmtId="0" fontId="10" fillId="19" borderId="19" xfId="0" applyFont="1" applyFill="1" applyBorder="1" applyAlignment="1">
      <alignment horizontal="center" vertical="center"/>
    </xf>
    <xf numFmtId="0" fontId="10" fillId="19" borderId="0" xfId="0" applyFont="1" applyFill="1" applyAlignment="1">
      <alignment horizontal="left" vertical="center"/>
    </xf>
    <xf numFmtId="0" fontId="10" fillId="19" borderId="0" xfId="0" applyFont="1" applyFill="1" applyAlignment="1">
      <alignment horizontal="center" vertical="center"/>
    </xf>
    <xf numFmtId="0" fontId="10" fillId="19" borderId="0" xfId="0" applyFont="1" applyFill="1" applyAlignment="1">
      <alignment vertical="center"/>
    </xf>
    <xf numFmtId="0" fontId="0" fillId="19" borderId="0" xfId="0" applyFill="1" applyAlignment="1">
      <alignment horizontal="left" vertical="center"/>
    </xf>
    <xf numFmtId="0" fontId="0" fillId="19" borderId="0" xfId="0" applyFill="1" applyAlignment="1">
      <alignment horizontal="left" vertical="center" wrapText="1"/>
    </xf>
    <xf numFmtId="0" fontId="1" fillId="22" borderId="8" xfId="0" applyFont="1" applyFill="1" applyBorder="1" applyAlignment="1">
      <alignment horizontal="left" vertical="top" wrapText="1" indent="2"/>
    </xf>
    <xf numFmtId="0" fontId="0" fillId="22" borderId="9" xfId="0" applyFill="1" applyBorder="1"/>
    <xf numFmtId="0" fontId="2" fillId="22" borderId="10" xfId="0" applyFont="1" applyFill="1" applyBorder="1"/>
    <xf numFmtId="0" fontId="2" fillId="22" borderId="11" xfId="0" applyFont="1" applyFill="1" applyBorder="1" applyAlignment="1">
      <alignment horizontal="center"/>
    </xf>
    <xf numFmtId="0" fontId="2" fillId="22" borderId="11" xfId="0" applyFont="1" applyFill="1" applyBorder="1"/>
    <xf numFmtId="0" fontId="0" fillId="22" borderId="12" xfId="0" applyFill="1" applyBorder="1"/>
    <xf numFmtId="0" fontId="2" fillId="22" borderId="13" xfId="0" applyFont="1" applyFill="1" applyBorder="1"/>
    <xf numFmtId="165" fontId="4" fillId="22" borderId="35" xfId="0" applyNumberFormat="1" applyFont="1" applyFill="1" applyBorder="1" applyAlignment="1">
      <alignment vertical="center"/>
    </xf>
    <xf numFmtId="165" fontId="4" fillId="22" borderId="0" xfId="0" applyNumberFormat="1" applyFont="1" applyFill="1" applyAlignment="1">
      <alignment vertical="center"/>
    </xf>
    <xf numFmtId="0" fontId="0" fillId="22" borderId="14" xfId="0" applyFill="1" applyBorder="1"/>
    <xf numFmtId="0" fontId="4" fillId="22" borderId="34" xfId="0" applyFont="1" applyFill="1" applyBorder="1" applyAlignment="1">
      <alignment vertical="center"/>
    </xf>
    <xf numFmtId="0" fontId="4" fillId="22" borderId="0" xfId="0" applyFont="1" applyFill="1" applyAlignment="1">
      <alignment vertical="center"/>
    </xf>
    <xf numFmtId="0" fontId="4" fillId="22" borderId="0" xfId="0" applyFont="1" applyFill="1" applyAlignment="1">
      <alignment horizontal="left" vertical="center"/>
    </xf>
    <xf numFmtId="0" fontId="2" fillId="22" borderId="0" xfId="0" applyFont="1" applyFill="1" applyAlignment="1">
      <alignment horizontal="center"/>
    </xf>
    <xf numFmtId="0" fontId="2" fillId="22" borderId="0" xfId="0" applyFont="1" applyFill="1"/>
    <xf numFmtId="49" fontId="5" fillId="22" borderId="34" xfId="0" applyNumberFormat="1" applyFont="1" applyFill="1" applyBorder="1" applyAlignment="1">
      <alignment vertical="center"/>
    </xf>
    <xf numFmtId="49" fontId="5" fillId="22" borderId="0" xfId="0" applyNumberFormat="1" applyFont="1" applyFill="1" applyAlignment="1">
      <alignment vertical="center"/>
    </xf>
    <xf numFmtId="49" fontId="5" fillId="22" borderId="0" xfId="0" applyNumberFormat="1" applyFont="1" applyFill="1" applyAlignment="1">
      <alignment horizontal="left" vertical="center"/>
    </xf>
    <xf numFmtId="49" fontId="5" fillId="22" borderId="0" xfId="0" applyNumberFormat="1" applyFont="1" applyFill="1" applyAlignment="1">
      <alignment horizontal="center" vertical="center"/>
    </xf>
    <xf numFmtId="49" fontId="4" fillId="22" borderId="0" xfId="0" applyNumberFormat="1" applyFont="1" applyFill="1" applyAlignment="1">
      <alignment horizontal="left" vertical="center" wrapText="1"/>
    </xf>
    <xf numFmtId="0" fontId="0" fillId="22" borderId="13" xfId="0" applyFill="1" applyBorder="1"/>
    <xf numFmtId="0" fontId="0" fillId="22" borderId="0" xfId="0" applyFill="1" applyAlignment="1">
      <alignment horizontal="center"/>
    </xf>
    <xf numFmtId="0" fontId="0" fillId="22" borderId="0" xfId="0" applyFill="1"/>
    <xf numFmtId="0" fontId="0" fillId="22" borderId="13" xfId="0" applyFill="1" applyBorder="1" applyAlignment="1">
      <alignment vertical="top"/>
    </xf>
    <xf numFmtId="0" fontId="11" fillId="22" borderId="0" xfId="0" applyFont="1" applyFill="1" applyAlignment="1">
      <alignment horizontal="left" vertical="top" wrapText="1"/>
    </xf>
    <xf numFmtId="0" fontId="10" fillId="22" borderId="0" xfId="0" applyFont="1" applyFill="1" applyAlignment="1">
      <alignment horizontal="center" wrapText="1"/>
    </xf>
    <xf numFmtId="0" fontId="0" fillId="22" borderId="0" xfId="0" applyFill="1" applyAlignment="1">
      <alignment horizontal="center" vertical="top"/>
    </xf>
    <xf numFmtId="49" fontId="0" fillId="22" borderId="0" xfId="0" applyNumberFormat="1" applyFill="1" applyAlignment="1">
      <alignment horizontal="center" vertical="top"/>
    </xf>
    <xf numFmtId="0" fontId="0" fillId="22" borderId="15" xfId="0" applyFill="1" applyBorder="1"/>
    <xf numFmtId="0" fontId="0" fillId="22" borderId="16" xfId="0" applyFill="1" applyBorder="1"/>
    <xf numFmtId="0" fontId="0" fillId="22" borderId="17" xfId="0" applyFill="1" applyBorder="1"/>
    <xf numFmtId="0" fontId="55" fillId="0" borderId="0" xfId="0" applyFont="1"/>
    <xf numFmtId="0" fontId="59" fillId="0" borderId="23" xfId="3" applyFont="1" applyBorder="1" applyAlignment="1">
      <alignment vertical="center"/>
    </xf>
    <xf numFmtId="0" fontId="17" fillId="0" borderId="0" xfId="0" applyFont="1"/>
    <xf numFmtId="0" fontId="0" fillId="4" borderId="6" xfId="0" applyFill="1" applyBorder="1" applyAlignment="1" applyProtection="1">
      <alignment horizontal="center" vertical="center" wrapText="1"/>
      <protection locked="0"/>
    </xf>
    <xf numFmtId="0" fontId="12" fillId="12" borderId="6" xfId="0" applyFont="1" applyFill="1" applyBorder="1" applyAlignment="1" applyProtection="1">
      <alignment horizontal="center" vertical="center"/>
      <protection locked="0"/>
    </xf>
    <xf numFmtId="0" fontId="4" fillId="22" borderId="23" xfId="0" applyFont="1" applyFill="1" applyBorder="1" applyAlignment="1">
      <alignment horizontal="left" vertical="center"/>
    </xf>
    <xf numFmtId="0" fontId="12" fillId="26" borderId="6" xfId="0" applyFont="1" applyFill="1" applyBorder="1" applyAlignment="1" applyProtection="1">
      <alignment horizontal="center" vertical="center"/>
      <protection locked="0"/>
    </xf>
    <xf numFmtId="0" fontId="0" fillId="0" borderId="0" xfId="0" applyAlignment="1">
      <alignment wrapText="1"/>
    </xf>
    <xf numFmtId="0" fontId="36" fillId="0" borderId="0" xfId="0" applyFont="1" applyAlignment="1">
      <alignment vertical="top" wrapText="1"/>
    </xf>
    <xf numFmtId="0" fontId="55" fillId="0" borderId="0" xfId="0" applyFont="1" applyAlignment="1">
      <alignment wrapText="1"/>
    </xf>
    <xf numFmtId="0" fontId="12" fillId="13" borderId="6" xfId="0" applyFont="1" applyFill="1" applyBorder="1" applyAlignment="1" applyProtection="1">
      <alignment horizontal="center" vertical="center"/>
      <protection locked="0"/>
    </xf>
    <xf numFmtId="0" fontId="1" fillId="13" borderId="8" xfId="0" applyFont="1" applyFill="1" applyBorder="1" applyAlignment="1">
      <alignment horizontal="left" vertical="top" wrapText="1" indent="2"/>
    </xf>
    <xf numFmtId="0" fontId="0" fillId="13" borderId="9" xfId="0" applyFill="1" applyBorder="1"/>
    <xf numFmtId="0" fontId="2" fillId="13" borderId="10" xfId="0" applyFont="1" applyFill="1" applyBorder="1"/>
    <xf numFmtId="0" fontId="2" fillId="13" borderId="11" xfId="0" applyFont="1" applyFill="1" applyBorder="1" applyAlignment="1">
      <alignment horizontal="center"/>
    </xf>
    <xf numFmtId="0" fontId="2" fillId="13" borderId="11" xfId="0" applyFont="1" applyFill="1" applyBorder="1"/>
    <xf numFmtId="0" fontId="0" fillId="13" borderId="12" xfId="0" applyFill="1" applyBorder="1"/>
    <xf numFmtId="0" fontId="2" fillId="13" borderId="13" xfId="0" applyFont="1" applyFill="1" applyBorder="1"/>
    <xf numFmtId="165" fontId="4" fillId="13" borderId="35" xfId="0" applyNumberFormat="1" applyFont="1" applyFill="1" applyBorder="1" applyAlignment="1">
      <alignment vertical="center"/>
    </xf>
    <xf numFmtId="165" fontId="4" fillId="13" borderId="0" xfId="0" applyNumberFormat="1" applyFont="1" applyFill="1" applyAlignment="1">
      <alignment vertical="center"/>
    </xf>
    <xf numFmtId="0" fontId="0" fillId="13" borderId="14" xfId="0" applyFill="1" applyBorder="1"/>
    <xf numFmtId="165" fontId="4" fillId="13" borderId="34" xfId="0" applyNumberFormat="1" applyFont="1" applyFill="1" applyBorder="1" applyAlignment="1">
      <alignment vertical="center"/>
    </xf>
    <xf numFmtId="0" fontId="2" fillId="13" borderId="0" xfId="0" applyFont="1" applyFill="1"/>
    <xf numFmtId="0" fontId="2" fillId="13" borderId="0" xfId="0" applyFont="1" applyFill="1" applyAlignment="1">
      <alignment horizontal="center"/>
    </xf>
    <xf numFmtId="49" fontId="5" fillId="13" borderId="0" xfId="0" applyNumberFormat="1" applyFont="1" applyFill="1" applyAlignment="1">
      <alignment horizontal="center" vertical="center"/>
    </xf>
    <xf numFmtId="0" fontId="0" fillId="13" borderId="13" xfId="0" applyFill="1" applyBorder="1"/>
    <xf numFmtId="0" fontId="0" fillId="13" borderId="0" xfId="0" applyFill="1" applyAlignment="1">
      <alignment horizontal="center"/>
    </xf>
    <xf numFmtId="0" fontId="0" fillId="13" borderId="0" xfId="0" applyFill="1"/>
    <xf numFmtId="0" fontId="0" fillId="13" borderId="13" xfId="0" applyFill="1" applyBorder="1" applyAlignment="1">
      <alignment vertical="top"/>
    </xf>
    <xf numFmtId="0" fontId="11" fillId="13" borderId="0" xfId="0" applyFont="1" applyFill="1" applyAlignment="1">
      <alignment horizontal="left" vertical="top" wrapText="1"/>
    </xf>
    <xf numFmtId="0" fontId="4" fillId="13" borderId="0" xfId="0" applyFont="1" applyFill="1" applyAlignment="1">
      <alignment vertical="top" wrapText="1"/>
    </xf>
    <xf numFmtId="0" fontId="10" fillId="13" borderId="0" xfId="0" applyFont="1" applyFill="1" applyAlignment="1">
      <alignment horizontal="center"/>
    </xf>
    <xf numFmtId="0" fontId="10" fillId="13" borderId="0" xfId="0" applyFont="1" applyFill="1" applyAlignment="1">
      <alignment horizontal="center" wrapText="1"/>
    </xf>
    <xf numFmtId="0" fontId="0" fillId="13" borderId="0" xfId="0" applyFill="1" applyAlignment="1">
      <alignment horizontal="center" vertical="top"/>
    </xf>
    <xf numFmtId="0" fontId="4" fillId="13" borderId="0" xfId="0" applyFont="1" applyFill="1" applyAlignment="1">
      <alignment horizontal="left" vertical="top"/>
    </xf>
    <xf numFmtId="0" fontId="4" fillId="13" borderId="0" xfId="0" applyFont="1" applyFill="1" applyAlignment="1">
      <alignment horizontal="left" vertical="top" wrapText="1"/>
    </xf>
    <xf numFmtId="0" fontId="7" fillId="13" borderId="0" xfId="0" applyFont="1" applyFill="1" applyAlignment="1">
      <alignment horizontal="left" vertical="top"/>
    </xf>
    <xf numFmtId="0" fontId="0" fillId="13" borderId="15" xfId="0" applyFill="1" applyBorder="1"/>
    <xf numFmtId="0" fontId="0" fillId="13" borderId="16" xfId="0" applyFill="1" applyBorder="1"/>
    <xf numFmtId="0" fontId="0" fillId="13" borderId="17" xfId="0" applyFill="1" applyBorder="1"/>
    <xf numFmtId="164"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lignment vertical="center"/>
    </xf>
    <xf numFmtId="164" fontId="7" fillId="0" borderId="0" xfId="1" applyNumberFormat="1" applyAlignment="1">
      <alignment horizontal="center" vertical="center"/>
    </xf>
    <xf numFmtId="165" fontId="7" fillId="0" borderId="0" xfId="1" applyNumberFormat="1" applyAlignment="1">
      <alignment horizontal="center" vertical="center"/>
    </xf>
    <xf numFmtId="0" fontId="7" fillId="0" borderId="0" xfId="0" applyFont="1" applyAlignment="1">
      <alignment vertical="center"/>
    </xf>
    <xf numFmtId="0" fontId="7" fillId="0" borderId="0" xfId="1" applyAlignment="1">
      <alignment horizontal="center" vertical="center"/>
    </xf>
    <xf numFmtId="0" fontId="7" fillId="0" borderId="0" xfId="1" applyAlignment="1">
      <alignment vertical="center"/>
    </xf>
    <xf numFmtId="0" fontId="7" fillId="0" borderId="0" xfId="1" applyAlignment="1">
      <alignment vertical="center" wrapText="1"/>
    </xf>
    <xf numFmtId="0" fontId="21" fillId="2" borderId="57" xfId="4" applyFont="1" applyFill="1" applyBorder="1" applyAlignment="1">
      <alignment vertical="top" wrapText="1"/>
    </xf>
    <xf numFmtId="0" fontId="0" fillId="0" borderId="61" xfId="0" applyBorder="1" applyAlignment="1">
      <alignment horizontal="center"/>
    </xf>
    <xf numFmtId="0" fontId="0" fillId="0" borderId="59" xfId="0" applyBorder="1" applyAlignment="1">
      <alignment horizontal="center"/>
    </xf>
    <xf numFmtId="0" fontId="0" fillId="0" borderId="62" xfId="0" applyBorder="1" applyAlignment="1">
      <alignment horizontal="center"/>
    </xf>
    <xf numFmtId="0" fontId="21" fillId="2" borderId="64" xfId="4" applyFont="1" applyFill="1" applyBorder="1" applyAlignment="1">
      <alignment vertical="top" wrapText="1"/>
    </xf>
    <xf numFmtId="0" fontId="0" fillId="0" borderId="68" xfId="0" applyBorder="1" applyAlignment="1">
      <alignment horizontal="center"/>
    </xf>
    <xf numFmtId="0" fontId="0" fillId="0" borderId="66" xfId="0" applyBorder="1" applyAlignment="1">
      <alignment horizontal="center"/>
    </xf>
    <xf numFmtId="0" fontId="0" fillId="0" borderId="69" xfId="0" applyBorder="1" applyAlignment="1">
      <alignment horizontal="center"/>
    </xf>
    <xf numFmtId="0" fontId="21" fillId="2" borderId="71" xfId="4" applyFont="1" applyFill="1" applyBorder="1" applyAlignment="1">
      <alignment vertical="top" wrapText="1"/>
    </xf>
    <xf numFmtId="0" fontId="61" fillId="0" borderId="56" xfId="0" applyFont="1" applyBorder="1"/>
    <xf numFmtId="0" fontId="61" fillId="0" borderId="77" xfId="0" applyFont="1" applyBorder="1"/>
    <xf numFmtId="0" fontId="61" fillId="0" borderId="78" xfId="0" applyFont="1" applyBorder="1" applyAlignment="1">
      <alignment horizontal="center"/>
    </xf>
    <xf numFmtId="0" fontId="61" fillId="0" borderId="79" xfId="0" applyFont="1" applyBorder="1"/>
    <xf numFmtId="0" fontId="0" fillId="0" borderId="80" xfId="0" applyBorder="1" applyAlignment="1">
      <alignment horizontal="center"/>
    </xf>
    <xf numFmtId="0" fontId="0" fillId="0" borderId="82" xfId="0" applyBorder="1" applyAlignment="1">
      <alignment horizontal="center"/>
    </xf>
    <xf numFmtId="0" fontId="0" fillId="0" borderId="65" xfId="0" applyBorder="1" applyAlignment="1">
      <alignment horizontal="center"/>
    </xf>
    <xf numFmtId="0" fontId="0" fillId="0" borderId="67" xfId="0" applyBorder="1" applyAlignment="1">
      <alignment horizontal="center"/>
    </xf>
    <xf numFmtId="0" fontId="0" fillId="0" borderId="86" xfId="0"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0" fontId="0" fillId="0" borderId="89" xfId="0" applyBorder="1" applyAlignment="1">
      <alignment horizontal="center"/>
    </xf>
    <xf numFmtId="0" fontId="0" fillId="0" borderId="90" xfId="0" applyBorder="1" applyAlignment="1">
      <alignment horizontal="center"/>
    </xf>
    <xf numFmtId="0" fontId="62" fillId="4" borderId="6" xfId="5" applyFill="1" applyBorder="1" applyAlignment="1" applyProtection="1">
      <alignment horizontal="left" vertical="center" wrapText="1"/>
      <protection locked="0"/>
    </xf>
    <xf numFmtId="0" fontId="62" fillId="0" borderId="0" xfId="5" applyProtection="1"/>
    <xf numFmtId="0" fontId="55" fillId="0" borderId="0" xfId="0" applyFont="1" applyAlignment="1">
      <alignment vertical="center"/>
    </xf>
    <xf numFmtId="0" fontId="36" fillId="0" borderId="0" xfId="3" applyFont="1" applyFill="1"/>
    <xf numFmtId="0" fontId="35" fillId="0" borderId="0" xfId="3" applyFont="1" applyFill="1"/>
    <xf numFmtId="0" fontId="46" fillId="0" borderId="0" xfId="3" applyFont="1" applyFill="1"/>
    <xf numFmtId="0" fontId="36" fillId="0" borderId="0" xfId="3" applyFont="1" applyFill="1" applyAlignment="1">
      <alignment wrapText="1"/>
    </xf>
    <xf numFmtId="0" fontId="7" fillId="0" borderId="0" xfId="3" applyFill="1"/>
    <xf numFmtId="0" fontId="46" fillId="0" borderId="0" xfId="3" applyFont="1" applyFill="1" applyAlignment="1">
      <alignment horizontal="center"/>
    </xf>
    <xf numFmtId="0" fontId="36" fillId="0" borderId="0" xfId="3" applyFont="1" applyFill="1" applyAlignment="1">
      <alignment vertical="top"/>
    </xf>
    <xf numFmtId="0" fontId="7" fillId="0" borderId="0" xfId="3" applyBorder="1" applyAlignment="1" applyProtection="1">
      <alignment vertical="top" wrapText="1"/>
      <protection locked="0"/>
    </xf>
    <xf numFmtId="0" fontId="7" fillId="2" borderId="0" xfId="3" applyFill="1" applyBorder="1"/>
    <xf numFmtId="0" fontId="24" fillId="0" borderId="0" xfId="3" applyFont="1" applyBorder="1" applyAlignment="1">
      <alignment vertical="top"/>
    </xf>
    <xf numFmtId="0" fontId="7" fillId="0" borderId="0" xfId="3" applyBorder="1" applyAlignment="1">
      <alignment vertical="top"/>
    </xf>
    <xf numFmtId="0" fontId="7" fillId="0" borderId="0" xfId="3" applyBorder="1"/>
    <xf numFmtId="0" fontId="7" fillId="0" borderId="36" xfId="3" applyBorder="1" applyAlignment="1" applyProtection="1">
      <alignment vertical="top" wrapText="1"/>
      <protection locked="0"/>
    </xf>
    <xf numFmtId="0" fontId="7" fillId="0" borderId="19" xfId="3" applyBorder="1" applyAlignment="1">
      <alignment vertical="top"/>
    </xf>
    <xf numFmtId="0" fontId="7" fillId="0" borderId="19" xfId="3" applyFill="1" applyBorder="1"/>
    <xf numFmtId="0" fontId="7" fillId="0" borderId="36" xfId="3" applyFill="1" applyBorder="1"/>
    <xf numFmtId="0" fontId="7" fillId="0" borderId="19" xfId="3" applyFill="1" applyBorder="1" applyAlignment="1">
      <alignment vertical="top"/>
    </xf>
    <xf numFmtId="0" fontId="7" fillId="0" borderId="23" xfId="3" applyFill="1" applyBorder="1"/>
    <xf numFmtId="0" fontId="7" fillId="0" borderId="23" xfId="3" applyFill="1" applyBorder="1" applyAlignment="1">
      <alignment vertical="top"/>
    </xf>
    <xf numFmtId="0" fontId="48" fillId="0" borderId="0" xfId="0" applyFont="1"/>
    <xf numFmtId="0" fontId="68" fillId="0" borderId="0" xfId="0" applyFont="1"/>
    <xf numFmtId="0" fontId="25" fillId="0" borderId="19" xfId="3" applyFont="1" applyBorder="1" applyAlignment="1"/>
    <xf numFmtId="0" fontId="25" fillId="0" borderId="0" xfId="3" applyFont="1" applyAlignment="1"/>
    <xf numFmtId="0" fontId="25" fillId="0" borderId="36" xfId="3" applyFont="1" applyBorder="1" applyAlignment="1"/>
    <xf numFmtId="0" fontId="7" fillId="0" borderId="19" xfId="3" applyBorder="1" applyAlignment="1"/>
    <xf numFmtId="0" fontId="7" fillId="0" borderId="0" xfId="3" applyAlignment="1"/>
    <xf numFmtId="0" fontId="7" fillId="2" borderId="19" xfId="3" applyFill="1" applyBorder="1" applyAlignment="1"/>
    <xf numFmtId="0" fontId="7" fillId="0" borderId="0" xfId="3" applyAlignment="1" applyProtection="1">
      <alignment vertical="top" wrapText="1"/>
      <protection locked="0"/>
    </xf>
    <xf numFmtId="0" fontId="7" fillId="0" borderId="14" xfId="3" applyBorder="1" applyAlignment="1" applyProtection="1">
      <alignment vertical="top" wrapText="1"/>
      <protection locked="0"/>
    </xf>
    <xf numFmtId="0" fontId="7" fillId="5" borderId="39" xfId="3" applyFill="1" applyBorder="1" applyAlignment="1" applyProtection="1">
      <alignment horizontal="center" vertical="center" textRotation="180"/>
      <protection locked="0"/>
    </xf>
    <xf numFmtId="0" fontId="7" fillId="0" borderId="0" xfId="3" applyAlignment="1" applyProtection="1">
      <alignment horizontal="center" vertical="center" textRotation="180"/>
      <protection locked="0"/>
    </xf>
    <xf numFmtId="0" fontId="36" fillId="0" borderId="0" xfId="3" applyFont="1" applyFill="1" applyProtection="1">
      <protection locked="0"/>
    </xf>
    <xf numFmtId="0" fontId="36" fillId="0" borderId="0" xfId="3" applyFont="1" applyProtection="1">
      <protection locked="0"/>
    </xf>
    <xf numFmtId="0" fontId="7" fillId="2" borderId="0" xfId="3" applyFill="1" applyProtection="1">
      <protection locked="0"/>
    </xf>
    <xf numFmtId="0" fontId="7" fillId="0" borderId="36" xfId="3" applyBorder="1" applyAlignment="1">
      <alignment vertical="top" wrapText="1"/>
    </xf>
    <xf numFmtId="0" fontId="7" fillId="0" borderId="0" xfId="3" applyBorder="1" applyAlignment="1">
      <alignment vertical="top" wrapText="1"/>
    </xf>
    <xf numFmtId="0" fontId="7" fillId="0" borderId="0" xfId="3" applyBorder="1" applyAlignment="1">
      <alignment vertical="center"/>
    </xf>
    <xf numFmtId="0" fontId="24" fillId="0" borderId="0" xfId="3" applyFont="1" applyBorder="1" applyAlignment="1">
      <alignment vertical="center"/>
    </xf>
    <xf numFmtId="0" fontId="7" fillId="0" borderId="0" xfId="3" applyFill="1" applyBorder="1"/>
    <xf numFmtId="0" fontId="23" fillId="5" borderId="50" xfId="3" applyFont="1" applyFill="1" applyBorder="1" applyAlignment="1" applyProtection="1">
      <alignment vertical="center" textRotation="180"/>
      <protection locked="0"/>
    </xf>
    <xf numFmtId="0" fontId="4" fillId="9" borderId="0" xfId="0" applyFont="1" applyFill="1" applyBorder="1" applyAlignment="1" applyProtection="1">
      <alignment horizontal="left" vertical="top" wrapText="1"/>
      <protection locked="0"/>
    </xf>
    <xf numFmtId="49" fontId="60" fillId="4" borderId="6" xfId="0" applyNumberFormat="1" applyFont="1" applyFill="1" applyBorder="1" applyAlignment="1">
      <alignment horizontal="center" vertical="center" wrapText="1"/>
    </xf>
    <xf numFmtId="0" fontId="7" fillId="0" borderId="14" xfId="3" applyBorder="1" applyAlignment="1">
      <alignment horizontal="center" wrapText="1"/>
    </xf>
    <xf numFmtId="165" fontId="4" fillId="17" borderId="105" xfId="0" applyNumberFormat="1" applyFont="1" applyFill="1" applyBorder="1" applyAlignment="1">
      <alignment vertical="center"/>
    </xf>
    <xf numFmtId="0" fontId="2" fillId="13" borderId="0" xfId="0" applyFont="1" applyFill="1" applyBorder="1"/>
    <xf numFmtId="0" fontId="69" fillId="0" borderId="0" xfId="0" applyFont="1"/>
    <xf numFmtId="0" fontId="7" fillId="0" borderId="23" xfId="3" applyBorder="1" applyAlignment="1">
      <alignment horizontal="center"/>
    </xf>
    <xf numFmtId="0" fontId="7" fillId="0" borderId="40" xfId="3" applyBorder="1" applyAlignment="1">
      <alignment horizontal="center"/>
    </xf>
    <xf numFmtId="0" fontId="7" fillId="0" borderId="14" xfId="3" applyBorder="1" applyAlignment="1">
      <alignment vertical="center" wrapText="1"/>
    </xf>
    <xf numFmtId="14" fontId="35" fillId="0" borderId="0" xfId="3" applyNumberFormat="1" applyFont="1" applyFill="1"/>
    <xf numFmtId="0" fontId="36" fillId="0" borderId="0" xfId="3" applyFont="1" applyFill="1" applyAlignment="1">
      <alignment horizontal="center"/>
    </xf>
    <xf numFmtId="0" fontId="35" fillId="0" borderId="0" xfId="3" applyFont="1" applyFill="1" applyProtection="1">
      <protection locked="0"/>
    </xf>
    <xf numFmtId="0" fontId="46" fillId="0" borderId="0" xfId="3" quotePrefix="1" applyFont="1" applyFill="1" applyAlignment="1">
      <alignment horizontal="right"/>
    </xf>
    <xf numFmtId="0" fontId="36" fillId="0" borderId="0" xfId="3" quotePrefix="1" applyFont="1" applyFill="1"/>
    <xf numFmtId="0" fontId="36" fillId="4" borderId="0" xfId="3" applyFont="1" applyFill="1"/>
    <xf numFmtId="0" fontId="7" fillId="0" borderId="0" xfId="1" quotePrefix="1" applyAlignment="1">
      <alignment vertical="center" wrapText="1"/>
    </xf>
    <xf numFmtId="0" fontId="78" fillId="2" borderId="0" xfId="3" applyFont="1" applyFill="1"/>
    <xf numFmtId="0" fontId="79" fillId="2" borderId="0" xfId="3" applyFont="1" applyFill="1"/>
    <xf numFmtId="0" fontId="80" fillId="2" borderId="0" xfId="3" applyFont="1" applyFill="1"/>
    <xf numFmtId="0" fontId="78" fillId="2" borderId="0" xfId="3" applyFont="1" applyFill="1" applyProtection="1">
      <protection locked="0"/>
    </xf>
    <xf numFmtId="0" fontId="36" fillId="2" borderId="0" xfId="3" applyFont="1" applyFill="1"/>
    <xf numFmtId="0" fontId="35" fillId="2" borderId="0" xfId="3" applyFont="1" applyFill="1"/>
    <xf numFmtId="0" fontId="46" fillId="2" borderId="0" xfId="3" applyFont="1" applyFill="1"/>
    <xf numFmtId="0" fontId="36" fillId="2" borderId="0" xfId="3" applyFont="1" applyFill="1" applyProtection="1">
      <protection locked="0"/>
    </xf>
    <xf numFmtId="0" fontId="36" fillId="0" borderId="0" xfId="3" applyFont="1" applyAlignment="1">
      <alignment vertical="top"/>
    </xf>
    <xf numFmtId="0" fontId="50"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20" fontId="50" fillId="0" borderId="0" xfId="0" applyNumberFormat="1" applyFont="1" applyAlignment="1">
      <alignment horizontal="left" wrapText="1"/>
    </xf>
    <xf numFmtId="20" fontId="0" fillId="0" borderId="0" xfId="0" applyNumberFormat="1" applyAlignment="1">
      <alignment horizontal="left" wrapText="1"/>
    </xf>
    <xf numFmtId="0" fontId="7" fillId="13" borderId="18" xfId="3" applyFill="1" applyBorder="1" applyAlignment="1">
      <alignment horizontal="center" vertical="top"/>
    </xf>
    <xf numFmtId="0" fontId="7" fillId="13" borderId="25" xfId="3" applyFill="1" applyBorder="1" applyAlignment="1">
      <alignment horizontal="center" vertical="top"/>
    </xf>
    <xf numFmtId="0" fontId="32" fillId="0" borderId="0" xfId="0" applyFont="1" applyAlignment="1">
      <alignment horizontal="center"/>
    </xf>
    <xf numFmtId="0" fontId="0" fillId="0" borderId="0" xfId="0" quotePrefix="1" applyAlignment="1">
      <alignment horizontal="left"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7" fillId="0" borderId="19" xfId="3" applyBorder="1" applyAlignment="1">
      <alignment horizontal="center"/>
    </xf>
    <xf numFmtId="0" fontId="76" fillId="2" borderId="19" xfId="3" applyFont="1" applyFill="1" applyBorder="1" applyAlignment="1">
      <alignment horizontal="center"/>
    </xf>
    <xf numFmtId="0" fontId="7" fillId="0" borderId="13" xfId="3" applyBorder="1" applyAlignment="1">
      <alignment horizontal="center"/>
    </xf>
    <xf numFmtId="0" fontId="7" fillId="0" borderId="0" xfId="3" applyAlignment="1">
      <alignment horizontal="center"/>
    </xf>
    <xf numFmtId="0" fontId="72" fillId="22" borderId="0" xfId="3" applyFont="1" applyFill="1" applyAlignment="1" applyProtection="1">
      <alignment horizontal="center" vertical="center" wrapText="1"/>
      <protection locked="0"/>
    </xf>
    <xf numFmtId="0" fontId="7" fillId="13" borderId="0" xfId="3" applyFill="1" applyAlignment="1" applyProtection="1">
      <alignment horizontal="center" wrapText="1"/>
      <protection locked="0"/>
    </xf>
    <xf numFmtId="166" fontId="7" fillId="13" borderId="18" xfId="3" applyNumberFormat="1" applyFill="1" applyBorder="1" applyAlignment="1" applyProtection="1">
      <alignment horizontal="center" wrapText="1"/>
      <protection locked="0"/>
    </xf>
    <xf numFmtId="166" fontId="7" fillId="13" borderId="24" xfId="3" applyNumberFormat="1" applyFill="1" applyBorder="1" applyAlignment="1" applyProtection="1">
      <alignment horizontal="center" wrapText="1"/>
      <protection locked="0"/>
    </xf>
    <xf numFmtId="166" fontId="7" fillId="13" borderId="25" xfId="3" applyNumberFormat="1" applyFill="1" applyBorder="1" applyAlignment="1" applyProtection="1">
      <alignment horizontal="center" wrapText="1"/>
      <protection locked="0"/>
    </xf>
    <xf numFmtId="0" fontId="59" fillId="0" borderId="23" xfId="3" applyFont="1" applyBorder="1" applyAlignment="1">
      <alignment horizontal="center" vertical="center"/>
    </xf>
    <xf numFmtId="0" fontId="7" fillId="4" borderId="34" xfId="3" applyFill="1" applyBorder="1" applyAlignment="1">
      <alignment horizontal="center"/>
    </xf>
    <xf numFmtId="0" fontId="7" fillId="4" borderId="0" xfId="3" applyFill="1" applyAlignment="1">
      <alignment horizontal="center"/>
    </xf>
    <xf numFmtId="0" fontId="36" fillId="4" borderId="23" xfId="3" applyFont="1" applyFill="1" applyBorder="1" applyAlignment="1">
      <alignment horizontal="center" vertical="top"/>
    </xf>
    <xf numFmtId="166" fontId="7" fillId="22" borderId="18" xfId="3" applyNumberFormat="1" applyFill="1" applyBorder="1" applyAlignment="1" applyProtection="1">
      <alignment horizontal="center" wrapText="1"/>
      <protection locked="0"/>
    </xf>
    <xf numFmtId="166" fontId="7" fillId="22" borderId="24" xfId="3" applyNumberFormat="1" applyFill="1" applyBorder="1" applyAlignment="1" applyProtection="1">
      <alignment horizontal="center" wrapText="1"/>
      <protection locked="0"/>
    </xf>
    <xf numFmtId="166" fontId="7" fillId="22" borderId="25" xfId="3" applyNumberFormat="1" applyFill="1" applyBorder="1" applyAlignment="1" applyProtection="1">
      <alignment horizontal="center" wrapText="1"/>
      <protection locked="0"/>
    </xf>
    <xf numFmtId="0" fontId="74" fillId="22" borderId="0" xfId="3" applyFont="1" applyFill="1" applyAlignment="1" applyProtection="1">
      <alignment horizontal="center"/>
      <protection locked="0"/>
    </xf>
    <xf numFmtId="0" fontId="72" fillId="23" borderId="0" xfId="3" applyFont="1" applyFill="1" applyBorder="1" applyAlignment="1" applyProtection="1">
      <alignment horizontal="center" vertical="center"/>
      <protection locked="0"/>
    </xf>
    <xf numFmtId="166" fontId="7" fillId="23" borderId="18" xfId="3" applyNumberFormat="1" applyFill="1" applyBorder="1" applyAlignment="1" applyProtection="1">
      <alignment horizontal="center" vertical="center" wrapText="1"/>
      <protection locked="0"/>
    </xf>
    <xf numFmtId="166" fontId="7" fillId="23" borderId="24" xfId="3" applyNumberFormat="1" applyFill="1" applyBorder="1" applyAlignment="1" applyProtection="1">
      <alignment horizontal="center" vertical="center" wrapText="1"/>
      <protection locked="0"/>
    </xf>
    <xf numFmtId="166" fontId="7" fillId="23" borderId="25" xfId="3" applyNumberFormat="1" applyFill="1" applyBorder="1" applyAlignment="1" applyProtection="1">
      <alignment horizontal="center" vertical="center" wrapText="1"/>
      <protection locked="0"/>
    </xf>
    <xf numFmtId="0" fontId="7" fillId="0" borderId="7" xfId="3" applyBorder="1" applyAlignment="1" applyProtection="1">
      <alignment vertical="top" wrapText="1"/>
      <protection locked="0"/>
    </xf>
    <xf numFmtId="0" fontId="7" fillId="0" borderId="8" xfId="3" applyBorder="1" applyAlignment="1" applyProtection="1">
      <alignment vertical="top" wrapText="1"/>
      <protection locked="0"/>
    </xf>
    <xf numFmtId="0" fontId="7" fillId="0" borderId="9" xfId="3" applyBorder="1" applyAlignment="1" applyProtection="1">
      <alignment vertical="top" wrapText="1"/>
      <protection locked="0"/>
    </xf>
    <xf numFmtId="14" fontId="7" fillId="0" borderId="24" xfId="3" applyNumberFormat="1" applyBorder="1" applyAlignment="1">
      <alignment horizontal="center"/>
    </xf>
    <xf numFmtId="0" fontId="7" fillId="0" borderId="24" xfId="3" applyBorder="1" applyAlignment="1">
      <alignment horizontal="center"/>
    </xf>
    <xf numFmtId="0" fontId="7" fillId="13" borderId="24" xfId="3" applyFill="1" applyBorder="1" applyAlignment="1" applyProtection="1">
      <alignment vertical="top" wrapText="1"/>
      <protection locked="0"/>
    </xf>
    <xf numFmtId="0" fontId="7" fillId="13" borderId="29" xfId="3" applyFill="1" applyBorder="1" applyAlignment="1" applyProtection="1">
      <alignment vertical="top" wrapText="1"/>
      <protection locked="0"/>
    </xf>
    <xf numFmtId="0" fontId="7" fillId="0" borderId="23" xfId="3" applyBorder="1" applyAlignment="1">
      <alignment horizontal="left" vertical="top" wrapText="1"/>
    </xf>
    <xf numFmtId="0" fontId="7" fillId="0" borderId="0" xfId="3" applyAlignment="1">
      <alignment horizontal="left"/>
    </xf>
    <xf numFmtId="0" fontId="24" fillId="4" borderId="0" xfId="3" applyFont="1" applyFill="1" applyBorder="1" applyAlignment="1">
      <alignment horizontal="left" vertical="center"/>
    </xf>
    <xf numFmtId="0" fontId="24" fillId="4" borderId="0" xfId="3" applyFont="1" applyFill="1" applyAlignment="1">
      <alignment horizontal="left" vertical="center"/>
    </xf>
    <xf numFmtId="0" fontId="24" fillId="4" borderId="36" xfId="3" applyFont="1" applyFill="1" applyBorder="1" applyAlignment="1">
      <alignment horizontal="left" vertical="center"/>
    </xf>
    <xf numFmtId="0" fontId="7" fillId="13" borderId="94" xfId="3" applyFill="1" applyBorder="1" applyAlignment="1" applyProtection="1">
      <alignment horizontal="center" vertical="top" wrapText="1"/>
      <protection locked="0"/>
    </xf>
    <xf numFmtId="0" fontId="7" fillId="13" borderId="95" xfId="3" applyFill="1" applyBorder="1" applyAlignment="1" applyProtection="1">
      <alignment horizontal="center" vertical="top" wrapText="1"/>
      <protection locked="0"/>
    </xf>
    <xf numFmtId="0" fontId="7" fillId="13" borderId="96" xfId="3" applyFill="1" applyBorder="1" applyAlignment="1" applyProtection="1">
      <alignment horizontal="center" vertical="top" wrapText="1"/>
      <protection locked="0"/>
    </xf>
    <xf numFmtId="0" fontId="33" fillId="11" borderId="0" xfId="3" applyFont="1" applyFill="1" applyAlignment="1">
      <alignment horizontal="left"/>
    </xf>
    <xf numFmtId="0" fontId="7" fillId="13" borderId="91" xfId="3" applyFill="1" applyBorder="1" applyAlignment="1" applyProtection="1">
      <alignment horizontal="center" vertical="top" wrapText="1"/>
      <protection locked="0"/>
    </xf>
    <xf numFmtId="0" fontId="7" fillId="13" borderId="92" xfId="3" applyFill="1" applyBorder="1" applyAlignment="1" applyProtection="1">
      <alignment horizontal="center" vertical="top" wrapText="1"/>
      <protection locked="0"/>
    </xf>
    <xf numFmtId="0" fontId="7" fillId="13" borderId="93" xfId="3" applyFill="1" applyBorder="1" applyAlignment="1" applyProtection="1">
      <alignment horizontal="center" vertical="top" wrapText="1"/>
      <protection locked="0"/>
    </xf>
    <xf numFmtId="0" fontId="33" fillId="11" borderId="0" xfId="3" applyFont="1" applyFill="1" applyBorder="1" applyAlignment="1">
      <alignment horizontal="left"/>
    </xf>
    <xf numFmtId="0" fontId="21" fillId="11" borderId="0" xfId="3" applyFont="1" applyFill="1" applyBorder="1" applyAlignment="1">
      <alignment horizontal="left" vertical="center"/>
    </xf>
    <xf numFmtId="0" fontId="21" fillId="11" borderId="0" xfId="3" applyFont="1" applyFill="1" applyAlignment="1">
      <alignment horizontal="left" vertical="center"/>
    </xf>
    <xf numFmtId="0" fontId="7" fillId="13" borderId="109" xfId="3" applyFill="1" applyBorder="1" applyAlignment="1" applyProtection="1">
      <alignment horizontal="center" vertical="top" wrapText="1"/>
      <protection locked="0"/>
    </xf>
    <xf numFmtId="0" fontId="7" fillId="13" borderId="110" xfId="3" applyFill="1" applyBorder="1" applyAlignment="1" applyProtection="1">
      <alignment horizontal="center" vertical="top" wrapText="1"/>
      <protection locked="0"/>
    </xf>
    <xf numFmtId="0" fontId="7" fillId="13" borderId="111" xfId="3" applyFill="1" applyBorder="1" applyAlignment="1" applyProtection="1">
      <alignment horizontal="center" vertical="top" wrapText="1"/>
      <protection locked="0"/>
    </xf>
    <xf numFmtId="0" fontId="24" fillId="4" borderId="34" xfId="3" applyFont="1" applyFill="1" applyBorder="1" applyAlignment="1">
      <alignment horizontal="center" vertical="top" wrapText="1"/>
    </xf>
    <xf numFmtId="0" fontId="24" fillId="4" borderId="0" xfId="3" applyFont="1" applyFill="1" applyAlignment="1">
      <alignment horizontal="center" vertical="top" wrapText="1"/>
    </xf>
    <xf numFmtId="0" fontId="24" fillId="4" borderId="36" xfId="3" applyFont="1" applyFill="1" applyBorder="1" applyAlignment="1">
      <alignment horizontal="center" vertical="top" wrapText="1"/>
    </xf>
    <xf numFmtId="0" fontId="7" fillId="23" borderId="18" xfId="3" applyFill="1" applyBorder="1" applyAlignment="1" applyProtection="1">
      <alignment horizontal="center" vertical="top" wrapText="1"/>
      <protection locked="0"/>
    </xf>
    <xf numFmtId="0" fontId="7" fillId="23" borderId="24" xfId="3" applyFill="1" applyBorder="1" applyAlignment="1" applyProtection="1">
      <alignment horizontal="center" vertical="top" wrapText="1"/>
      <protection locked="0"/>
    </xf>
    <xf numFmtId="0" fontId="7" fillId="13" borderId="106" xfId="3" applyFill="1" applyBorder="1" applyAlignment="1" applyProtection="1">
      <alignment horizontal="center" vertical="top" wrapText="1"/>
      <protection locked="0"/>
    </xf>
    <xf numFmtId="0" fontId="7" fillId="13" borderId="107" xfId="3" applyFill="1" applyBorder="1" applyAlignment="1" applyProtection="1">
      <alignment horizontal="center" vertical="top" wrapText="1"/>
      <protection locked="0"/>
    </xf>
    <xf numFmtId="0" fontId="7" fillId="13" borderId="108" xfId="3" applyFill="1" applyBorder="1" applyAlignment="1" applyProtection="1">
      <alignment horizontal="center" vertical="top" wrapText="1"/>
      <protection locked="0"/>
    </xf>
    <xf numFmtId="0" fontId="34" fillId="2" borderId="0" xfId="3" applyFont="1" applyFill="1" applyAlignment="1">
      <alignment horizontal="center" vertical="center"/>
    </xf>
    <xf numFmtId="0" fontId="34" fillId="2" borderId="16" xfId="3" applyFont="1" applyFill="1" applyBorder="1" applyAlignment="1">
      <alignment horizontal="center" vertical="center"/>
    </xf>
    <xf numFmtId="0" fontId="7" fillId="23" borderId="24" xfId="3" applyFill="1" applyBorder="1" applyAlignment="1" applyProtection="1">
      <alignment vertical="top" wrapText="1"/>
      <protection locked="0"/>
    </xf>
    <xf numFmtId="0" fontId="7" fillId="13" borderId="18" xfId="3" applyFill="1" applyBorder="1" applyAlignment="1" applyProtection="1">
      <alignment vertical="top" wrapText="1"/>
      <protection locked="0"/>
    </xf>
    <xf numFmtId="0" fontId="7" fillId="13" borderId="25" xfId="3" applyFill="1" applyBorder="1" applyAlignment="1" applyProtection="1">
      <alignment vertical="top" wrapText="1"/>
      <protection locked="0"/>
    </xf>
    <xf numFmtId="49" fontId="7" fillId="13" borderId="18" xfId="3" applyNumberFormat="1" applyFill="1" applyBorder="1" applyAlignment="1" applyProtection="1">
      <alignment horizontal="center" vertical="top" wrapText="1"/>
      <protection locked="0"/>
    </xf>
    <xf numFmtId="49" fontId="7" fillId="13" borderId="24" xfId="3" applyNumberFormat="1" applyFill="1" applyBorder="1" applyAlignment="1" applyProtection="1">
      <alignment horizontal="center" vertical="top" wrapText="1"/>
      <protection locked="0"/>
    </xf>
    <xf numFmtId="49" fontId="7" fillId="13" borderId="25" xfId="3" applyNumberFormat="1" applyFill="1" applyBorder="1" applyAlignment="1" applyProtection="1">
      <alignment horizontal="center" vertical="top" wrapText="1"/>
      <protection locked="0"/>
    </xf>
    <xf numFmtId="166" fontId="7" fillId="23" borderId="35" xfId="3" applyNumberFormat="1" applyFill="1" applyBorder="1" applyAlignment="1" applyProtection="1">
      <alignment horizontal="center"/>
      <protection locked="0"/>
    </xf>
    <xf numFmtId="166" fontId="7" fillId="23" borderId="19" xfId="3" applyNumberFormat="1" applyFill="1" applyBorder="1" applyAlignment="1" applyProtection="1">
      <alignment horizontal="center"/>
      <protection locked="0"/>
    </xf>
    <xf numFmtId="166" fontId="7" fillId="23" borderId="37" xfId="3" applyNumberFormat="1" applyFill="1" applyBorder="1" applyAlignment="1" applyProtection="1">
      <alignment horizontal="center"/>
      <protection locked="0"/>
    </xf>
    <xf numFmtId="0" fontId="23" fillId="13" borderId="21" xfId="3" applyFont="1" applyFill="1" applyBorder="1" applyAlignment="1" applyProtection="1">
      <alignment horizontal="center" vertical="center"/>
      <protection locked="0"/>
    </xf>
    <xf numFmtId="166" fontId="7" fillId="21" borderId="18" xfId="3" applyNumberFormat="1" applyFill="1" applyBorder="1" applyAlignment="1" applyProtection="1">
      <alignment horizontal="center" vertical="top"/>
      <protection locked="0"/>
    </xf>
    <xf numFmtId="166" fontId="7" fillId="21" borderId="25" xfId="3" applyNumberFormat="1" applyFill="1" applyBorder="1" applyAlignment="1" applyProtection="1">
      <alignment horizontal="center" vertical="top"/>
      <protection locked="0"/>
    </xf>
    <xf numFmtId="0" fontId="25" fillId="0" borderId="24" xfId="3" applyFont="1" applyBorder="1" applyAlignment="1">
      <alignment horizontal="center"/>
    </xf>
    <xf numFmtId="0" fontId="25" fillId="0" borderId="13" xfId="3" applyFont="1" applyBorder="1" applyAlignment="1">
      <alignment horizontal="right"/>
    </xf>
    <xf numFmtId="0" fontId="25" fillId="0" borderId="0" xfId="3" applyFont="1" applyBorder="1" applyAlignment="1">
      <alignment horizontal="right"/>
    </xf>
    <xf numFmtId="0" fontId="25" fillId="0" borderId="0" xfId="3" applyFont="1" applyAlignment="1">
      <alignment horizontal="center"/>
    </xf>
    <xf numFmtId="0" fontId="22" fillId="10" borderId="0" xfId="3" applyFont="1" applyFill="1" applyAlignment="1">
      <alignment horizontal="right" vertical="center"/>
    </xf>
    <xf numFmtId="0" fontId="7" fillId="0" borderId="0" xfId="3" applyAlignment="1">
      <alignment horizontal="left" vertical="top" wrapText="1"/>
    </xf>
    <xf numFmtId="49" fontId="7" fillId="13" borderId="33" xfId="3" applyNumberFormat="1" applyFill="1" applyBorder="1" applyAlignment="1" applyProtection="1">
      <alignment horizontal="center" vertical="top" wrapText="1"/>
      <protection locked="0"/>
    </xf>
    <xf numFmtId="49" fontId="7" fillId="13" borderId="23" xfId="3" applyNumberFormat="1" applyFill="1" applyBorder="1" applyAlignment="1" applyProtection="1">
      <alignment horizontal="center" vertical="top" wrapText="1"/>
      <protection locked="0"/>
    </xf>
    <xf numFmtId="49" fontId="7" fillId="13" borderId="40" xfId="3" applyNumberFormat="1" applyFill="1" applyBorder="1" applyAlignment="1" applyProtection="1">
      <alignment horizontal="center" vertical="top" wrapText="1"/>
      <protection locked="0"/>
    </xf>
    <xf numFmtId="49" fontId="7" fillId="13" borderId="35" xfId="3" applyNumberFormat="1" applyFill="1" applyBorder="1" applyAlignment="1" applyProtection="1">
      <alignment horizontal="center" vertical="top" wrapText="1"/>
      <protection locked="0"/>
    </xf>
    <xf numFmtId="49" fontId="7" fillId="13" borderId="19" xfId="3" applyNumberFormat="1" applyFill="1" applyBorder="1" applyAlignment="1" applyProtection="1">
      <alignment horizontal="center" vertical="top" wrapText="1"/>
      <protection locked="0"/>
    </xf>
    <xf numFmtId="49" fontId="7" fillId="13" borderId="37" xfId="3" applyNumberFormat="1" applyFill="1" applyBorder="1" applyAlignment="1" applyProtection="1">
      <alignment horizontal="center" vertical="top" wrapText="1"/>
      <protection locked="0"/>
    </xf>
    <xf numFmtId="0" fontId="7" fillId="8" borderId="18" xfId="3" applyFill="1" applyBorder="1" applyAlignment="1">
      <alignment horizontal="center"/>
    </xf>
    <xf numFmtId="0" fontId="7" fillId="8" borderId="24" xfId="3" applyFill="1" applyBorder="1" applyAlignment="1">
      <alignment horizontal="center"/>
    </xf>
    <xf numFmtId="0" fontId="7" fillId="8" borderId="25" xfId="3" applyFill="1" applyBorder="1" applyAlignment="1">
      <alignment horizontal="center"/>
    </xf>
    <xf numFmtId="0" fontId="7" fillId="9" borderId="33" xfId="3" applyFill="1" applyBorder="1" applyAlignment="1">
      <alignment horizontal="left"/>
    </xf>
    <xf numFmtId="0" fontId="7" fillId="9" borderId="23" xfId="3" applyFill="1" applyBorder="1" applyAlignment="1">
      <alignment horizontal="left"/>
    </xf>
    <xf numFmtId="0" fontId="7" fillId="9" borderId="40" xfId="3" applyFill="1" applyBorder="1" applyAlignment="1">
      <alignment horizontal="left"/>
    </xf>
    <xf numFmtId="0" fontId="33" fillId="11" borderId="0" xfId="3" applyFont="1" applyFill="1" applyAlignment="1">
      <alignment horizontal="center"/>
    </xf>
    <xf numFmtId="0" fontId="23" fillId="17" borderId="0" xfId="3" applyFont="1" applyFill="1" applyAlignment="1">
      <alignment horizontal="center"/>
    </xf>
    <xf numFmtId="0" fontId="23" fillId="17" borderId="0" xfId="3" applyFont="1" applyFill="1" applyAlignment="1">
      <alignment horizontal="center" vertical="center"/>
    </xf>
    <xf numFmtId="0" fontId="42" fillId="0" borderId="18" xfId="3" applyFont="1" applyBorder="1" applyAlignment="1">
      <alignment horizontal="center"/>
    </xf>
    <xf numFmtId="0" fontId="42" fillId="0" borderId="24" xfId="3" applyFont="1" applyBorder="1" applyAlignment="1">
      <alignment horizontal="center"/>
    </xf>
    <xf numFmtId="0" fontId="42" fillId="0" borderId="25" xfId="3" applyFont="1" applyBorder="1" applyAlignment="1">
      <alignment horizontal="center"/>
    </xf>
    <xf numFmtId="0" fontId="7" fillId="13" borderId="18" xfId="3" applyFill="1" applyBorder="1" applyAlignment="1" applyProtection="1">
      <alignment horizontal="center" vertical="top" wrapText="1"/>
      <protection locked="0"/>
    </xf>
    <xf numFmtId="0" fontId="7" fillId="13" borderId="24" xfId="3" applyFill="1" applyBorder="1" applyAlignment="1" applyProtection="1">
      <alignment horizontal="center" vertical="top" wrapText="1"/>
      <protection locked="0"/>
    </xf>
    <xf numFmtId="0" fontId="7" fillId="13" borderId="25" xfId="3" applyFill="1" applyBorder="1" applyAlignment="1" applyProtection="1">
      <alignment horizontal="center" vertical="top" wrapText="1"/>
      <protection locked="0"/>
    </xf>
    <xf numFmtId="0" fontId="33" fillId="11" borderId="19" xfId="3" applyFont="1" applyFill="1" applyBorder="1" applyAlignment="1">
      <alignment horizontal="left"/>
    </xf>
    <xf numFmtId="0" fontId="7" fillId="7" borderId="33" xfId="3" applyFill="1" applyBorder="1" applyAlignment="1">
      <alignment horizontal="left"/>
    </xf>
    <xf numFmtId="0" fontId="7" fillId="7" borderId="23" xfId="3" applyFill="1" applyBorder="1" applyAlignment="1">
      <alignment horizontal="left"/>
    </xf>
    <xf numFmtId="0" fontId="7" fillId="7" borderId="40" xfId="3" applyFill="1" applyBorder="1" applyAlignment="1">
      <alignment horizontal="left"/>
    </xf>
    <xf numFmtId="0" fontId="23" fillId="16" borderId="39" xfId="3" applyFont="1" applyFill="1" applyBorder="1" applyAlignment="1">
      <alignment horizontal="center" vertical="center" textRotation="180"/>
    </xf>
    <xf numFmtId="166" fontId="7" fillId="18" borderId="18" xfId="3" applyNumberFormat="1" applyFill="1" applyBorder="1" applyAlignment="1" applyProtection="1">
      <alignment horizontal="center" wrapText="1"/>
      <protection locked="0"/>
    </xf>
    <xf numFmtId="166" fontId="7" fillId="18" borderId="24" xfId="3" applyNumberFormat="1" applyFill="1" applyBorder="1" applyAlignment="1" applyProtection="1">
      <alignment horizontal="center" wrapText="1"/>
      <protection locked="0"/>
    </xf>
    <xf numFmtId="166" fontId="7" fillId="18" borderId="25" xfId="3" applyNumberFormat="1" applyFill="1" applyBorder="1" applyAlignment="1" applyProtection="1">
      <alignment horizontal="center" wrapText="1"/>
      <protection locked="0"/>
    </xf>
    <xf numFmtId="0" fontId="7" fillId="0" borderId="0" xfId="3" applyAlignment="1">
      <alignment horizontal="center" wrapText="1"/>
    </xf>
    <xf numFmtId="0" fontId="7" fillId="0" borderId="14" xfId="3" applyBorder="1" applyAlignment="1">
      <alignment horizontal="center" wrapText="1"/>
    </xf>
    <xf numFmtId="166" fontId="7" fillId="12" borderId="18" xfId="3" applyNumberFormat="1" applyFill="1" applyBorder="1" applyAlignment="1" applyProtection="1">
      <alignment horizontal="center" wrapText="1"/>
      <protection locked="0"/>
    </xf>
    <xf numFmtId="166" fontId="7" fillId="12" borderId="24" xfId="3" applyNumberFormat="1" applyFill="1" applyBorder="1" applyAlignment="1" applyProtection="1">
      <alignment horizontal="center" wrapText="1"/>
      <protection locked="0"/>
    </xf>
    <xf numFmtId="166" fontId="7" fillId="12" borderId="25" xfId="3" applyNumberFormat="1" applyFill="1" applyBorder="1" applyAlignment="1" applyProtection="1">
      <alignment horizontal="center" wrapText="1"/>
      <protection locked="0"/>
    </xf>
    <xf numFmtId="0" fontId="23" fillId="3" borderId="39" xfId="3" applyFont="1" applyFill="1" applyBorder="1" applyAlignment="1">
      <alignment horizontal="center" vertical="center" textRotation="180"/>
    </xf>
    <xf numFmtId="0" fontId="25" fillId="0" borderId="27" xfId="3" applyFont="1" applyBorder="1" applyAlignment="1">
      <alignment vertical="center" wrapText="1"/>
    </xf>
    <xf numFmtId="0" fontId="25" fillId="0" borderId="24" xfId="3" applyFont="1" applyBorder="1" applyAlignment="1">
      <alignment vertical="center" wrapText="1"/>
    </xf>
    <xf numFmtId="0" fontId="25" fillId="0" borderId="29" xfId="3" applyFont="1" applyBorder="1" applyAlignment="1">
      <alignment vertical="center" wrapText="1"/>
    </xf>
    <xf numFmtId="0" fontId="25" fillId="0" borderId="19" xfId="3" applyFont="1" applyBorder="1" applyAlignment="1">
      <alignment horizontal="center"/>
    </xf>
    <xf numFmtId="0" fontId="7" fillId="0" borderId="24" xfId="3" applyBorder="1" applyAlignment="1" applyProtection="1">
      <alignment horizontal="left" vertical="top" wrapText="1"/>
      <protection locked="0"/>
    </xf>
    <xf numFmtId="0" fontId="24" fillId="0" borderId="30" xfId="3" applyFont="1" applyBorder="1" applyAlignment="1">
      <alignment horizontal="left"/>
    </xf>
    <xf numFmtId="0" fontId="24" fillId="0" borderId="19" xfId="3" applyFont="1" applyBorder="1" applyAlignment="1">
      <alignment horizontal="left"/>
    </xf>
    <xf numFmtId="0" fontId="24" fillId="4" borderId="13" xfId="3" applyFont="1" applyFill="1" applyBorder="1" applyAlignment="1">
      <alignment horizontal="left"/>
    </xf>
    <xf numFmtId="0" fontId="24" fillId="4" borderId="0" xfId="3" applyFont="1" applyFill="1" applyAlignment="1">
      <alignment horizontal="left"/>
    </xf>
    <xf numFmtId="0" fontId="67" fillId="0" borderId="0" xfId="3" applyFont="1" applyFill="1" applyAlignment="1">
      <alignment horizontal="center" vertical="center"/>
    </xf>
    <xf numFmtId="0" fontId="67" fillId="0" borderId="14" xfId="3" applyFont="1" applyFill="1" applyBorder="1" applyAlignment="1">
      <alignment horizontal="center" vertical="center"/>
    </xf>
    <xf numFmtId="0" fontId="74" fillId="12" borderId="0" xfId="3" applyFont="1" applyFill="1" applyAlignment="1" applyProtection="1">
      <alignment horizontal="center" wrapText="1"/>
      <protection locked="0"/>
    </xf>
    <xf numFmtId="0" fontId="74" fillId="12" borderId="19" xfId="3" applyFont="1" applyFill="1" applyBorder="1" applyAlignment="1" applyProtection="1">
      <alignment horizontal="center" wrapText="1"/>
      <protection locked="0"/>
    </xf>
    <xf numFmtId="0" fontId="23" fillId="0" borderId="10" xfId="3" applyFont="1" applyBorder="1" applyAlignment="1">
      <alignment horizontal="left"/>
    </xf>
    <xf numFmtId="0" fontId="23" fillId="0" borderId="11" xfId="3" applyFont="1" applyBorder="1" applyAlignment="1">
      <alignment horizontal="left"/>
    </xf>
    <xf numFmtId="0" fontId="23" fillId="0" borderId="13" xfId="3" applyFont="1" applyBorder="1" applyAlignment="1">
      <alignment horizontal="left"/>
    </xf>
    <xf numFmtId="0" fontId="23" fillId="0" borderId="0" xfId="3" applyFont="1" applyAlignment="1">
      <alignment horizontal="left"/>
    </xf>
    <xf numFmtId="0" fontId="23" fillId="0" borderId="11" xfId="3" applyFont="1" applyBorder="1" applyAlignment="1">
      <alignment horizontal="center" vertical="center"/>
    </xf>
    <xf numFmtId="0" fontId="23" fillId="0" borderId="21" xfId="3" applyFont="1" applyBorder="1" applyAlignment="1">
      <alignment horizontal="center" vertical="center"/>
    </xf>
    <xf numFmtId="0" fontId="7" fillId="0" borderId="0" xfId="3" applyFill="1" applyAlignment="1">
      <alignment horizontal="right" vertical="center"/>
    </xf>
    <xf numFmtId="0" fontId="23" fillId="0" borderId="19" xfId="3" applyFont="1" applyBorder="1" applyAlignment="1">
      <alignment horizontal="center" vertical="center"/>
    </xf>
    <xf numFmtId="0" fontId="24" fillId="0" borderId="0" xfId="3" applyFont="1" applyAlignment="1">
      <alignment horizontal="right" vertical="center" wrapText="1"/>
    </xf>
    <xf numFmtId="0" fontId="7" fillId="2" borderId="19" xfId="3" applyFill="1" applyBorder="1" applyAlignment="1">
      <alignment horizontal="right"/>
    </xf>
    <xf numFmtId="0" fontId="25" fillId="0" borderId="0" xfId="3" applyFont="1" applyBorder="1" applyAlignment="1">
      <alignment horizontal="center"/>
    </xf>
    <xf numFmtId="0" fontId="25" fillId="0" borderId="36" xfId="3" applyFont="1" applyBorder="1" applyAlignment="1">
      <alignment horizontal="center"/>
    </xf>
    <xf numFmtId="0" fontId="25" fillId="0" borderId="30" xfId="3" applyFont="1" applyBorder="1" applyAlignment="1">
      <alignment horizontal="center"/>
    </xf>
    <xf numFmtId="0" fontId="7" fillId="0" borderId="0" xfId="3" applyAlignment="1">
      <alignment horizontal="left" vertical="top"/>
    </xf>
    <xf numFmtId="0" fontId="24" fillId="0" borderId="13" xfId="3" applyFont="1" applyBorder="1" applyAlignment="1">
      <alignment horizontal="center"/>
    </xf>
    <xf numFmtId="0" fontId="24" fillId="0" borderId="0" xfId="3" applyFont="1" applyAlignment="1">
      <alignment horizontal="center"/>
    </xf>
    <xf numFmtId="166" fontId="7" fillId="22" borderId="29" xfId="3" applyNumberFormat="1" applyFill="1" applyBorder="1" applyAlignment="1" applyProtection="1">
      <alignment horizontal="center" wrapText="1"/>
      <protection locked="0"/>
    </xf>
    <xf numFmtId="0" fontId="7" fillId="4" borderId="0" xfId="3" applyFill="1" applyAlignment="1" applyProtection="1">
      <alignment horizontal="left" vertical="top" wrapText="1"/>
      <protection locked="0"/>
    </xf>
    <xf numFmtId="0" fontId="74" fillId="21" borderId="0" xfId="3" applyFont="1" applyFill="1" applyAlignment="1" applyProtection="1">
      <alignment horizontal="center" wrapText="1"/>
      <protection locked="0"/>
    </xf>
    <xf numFmtId="0" fontId="74" fillId="21" borderId="19" xfId="3" applyFont="1" applyFill="1" applyBorder="1" applyAlignment="1" applyProtection="1">
      <alignment horizontal="center" wrapText="1"/>
      <protection locked="0"/>
    </xf>
    <xf numFmtId="166" fontId="7" fillId="21" borderId="18" xfId="3" applyNumberFormat="1" applyFill="1" applyBorder="1" applyAlignment="1" applyProtection="1">
      <alignment horizontal="center" wrapText="1"/>
      <protection locked="0"/>
    </xf>
    <xf numFmtId="166" fontId="7" fillId="21" borderId="24" xfId="3" applyNumberFormat="1" applyFill="1" applyBorder="1" applyAlignment="1" applyProtection="1">
      <alignment horizontal="center" wrapText="1"/>
      <protection locked="0"/>
    </xf>
    <xf numFmtId="166" fontId="7" fillId="21" borderId="25" xfId="3" applyNumberFormat="1" applyFill="1" applyBorder="1" applyAlignment="1" applyProtection="1">
      <alignment horizontal="center" wrapText="1"/>
      <protection locked="0"/>
    </xf>
    <xf numFmtId="0" fontId="75" fillId="0" borderId="0" xfId="3" applyFont="1" applyBorder="1" applyAlignment="1">
      <alignment horizontal="center" vertical="center" wrapText="1"/>
    </xf>
    <xf numFmtId="0" fontId="7" fillId="0" borderId="34" xfId="3" applyBorder="1" applyAlignment="1">
      <alignment horizontal="center" vertical="center" wrapText="1"/>
    </xf>
    <xf numFmtId="0" fontId="59" fillId="0" borderId="0" xfId="3" applyFont="1" applyAlignment="1">
      <alignment horizontal="center" vertical="center"/>
    </xf>
    <xf numFmtId="0" fontId="73" fillId="21" borderId="0" xfId="3" applyFont="1" applyFill="1" applyAlignment="1" applyProtection="1">
      <alignment horizontal="center" wrapText="1"/>
      <protection locked="0"/>
    </xf>
    <xf numFmtId="0" fontId="73" fillId="21" borderId="36" xfId="3" applyFont="1" applyFill="1" applyBorder="1" applyAlignment="1" applyProtection="1">
      <alignment horizontal="center" wrapText="1"/>
      <protection locked="0"/>
    </xf>
    <xf numFmtId="0" fontId="73" fillId="21" borderId="19" xfId="3" applyFont="1" applyFill="1" applyBorder="1" applyAlignment="1" applyProtection="1">
      <alignment horizontal="center" wrapText="1"/>
      <protection locked="0"/>
    </xf>
    <xf numFmtId="0" fontId="73" fillId="21" borderId="37" xfId="3" applyFont="1" applyFill="1" applyBorder="1" applyAlignment="1" applyProtection="1">
      <alignment horizontal="center" wrapText="1"/>
      <protection locked="0"/>
    </xf>
    <xf numFmtId="0" fontId="7" fillId="0" borderId="19" xfId="3" applyBorder="1" applyAlignment="1">
      <alignment horizontal="left" vertical="top" wrapText="1"/>
    </xf>
    <xf numFmtId="166" fontId="7" fillId="13" borderId="29" xfId="3" applyNumberFormat="1" applyFill="1" applyBorder="1" applyAlignment="1" applyProtection="1">
      <alignment horizontal="center" wrapText="1"/>
      <protection locked="0"/>
    </xf>
    <xf numFmtId="0" fontId="45" fillId="19" borderId="39" xfId="3" applyFont="1" applyFill="1" applyBorder="1" applyAlignment="1">
      <alignment horizontal="center" vertical="center" textRotation="180"/>
    </xf>
    <xf numFmtId="0" fontId="7" fillId="13" borderId="18" xfId="3" applyFill="1" applyBorder="1" applyAlignment="1" applyProtection="1">
      <alignment horizontal="center" vertical="top"/>
      <protection locked="0"/>
    </xf>
    <xf numFmtId="0" fontId="7" fillId="13" borderId="25" xfId="3" applyFill="1" applyBorder="1" applyAlignment="1" applyProtection="1">
      <alignment horizontal="center" vertical="top"/>
      <protection locked="0"/>
    </xf>
    <xf numFmtId="0" fontId="24" fillId="4" borderId="0" xfId="3" applyFont="1" applyFill="1" applyBorder="1" applyAlignment="1">
      <alignment horizontal="center" vertical="top"/>
    </xf>
    <xf numFmtId="0" fontId="24" fillId="4" borderId="0" xfId="3" applyFont="1" applyFill="1" applyAlignment="1">
      <alignment horizontal="center" vertical="top"/>
    </xf>
    <xf numFmtId="0" fontId="24" fillId="4" borderId="36" xfId="3" applyFont="1" applyFill="1" applyBorder="1" applyAlignment="1">
      <alignment horizontal="center" vertical="top"/>
    </xf>
    <xf numFmtId="0" fontId="7" fillId="13" borderId="24" xfId="3" applyFill="1" applyBorder="1" applyAlignment="1" applyProtection="1">
      <alignment horizontal="center" vertical="top"/>
      <protection locked="0"/>
    </xf>
    <xf numFmtId="0" fontId="7" fillId="6" borderId="39" xfId="3" applyFill="1" applyBorder="1" applyAlignment="1">
      <alignment horizontal="center" vertical="center" textRotation="180"/>
    </xf>
    <xf numFmtId="0" fontId="77" fillId="13" borderId="0" xfId="3" applyFont="1" applyFill="1" applyAlignment="1" applyProtection="1">
      <alignment horizontal="center" vertical="center" wrapText="1"/>
      <protection locked="0"/>
    </xf>
    <xf numFmtId="0" fontId="77" fillId="13" borderId="19" xfId="3" applyFont="1" applyFill="1" applyBorder="1" applyAlignment="1" applyProtection="1">
      <alignment horizontal="center" vertical="center" wrapText="1"/>
      <protection locked="0"/>
    </xf>
    <xf numFmtId="0" fontId="23" fillId="20" borderId="39" xfId="3" applyFont="1" applyFill="1" applyBorder="1" applyAlignment="1">
      <alignment horizontal="center" vertical="center" textRotation="180"/>
    </xf>
    <xf numFmtId="0" fontId="7" fillId="22" borderId="19" xfId="3" applyFill="1" applyBorder="1" applyAlignment="1" applyProtection="1">
      <alignment horizontal="center" vertical="top" wrapText="1"/>
      <protection locked="0"/>
    </xf>
    <xf numFmtId="0" fontId="7" fillId="22" borderId="19" xfId="3" applyFill="1" applyBorder="1" applyAlignment="1" applyProtection="1">
      <alignment horizontal="center" vertical="top"/>
      <protection locked="0"/>
    </xf>
    <xf numFmtId="0" fontId="7" fillId="0" borderId="0" xfId="3" applyAlignment="1">
      <alignment horizontal="center" vertical="center"/>
    </xf>
    <xf numFmtId="0" fontId="23" fillId="5" borderId="39" xfId="3" applyFont="1" applyFill="1" applyBorder="1" applyAlignment="1" applyProtection="1">
      <alignment horizontal="center" vertical="center" textRotation="180"/>
      <protection locked="0"/>
    </xf>
    <xf numFmtId="0" fontId="7" fillId="0" borderId="0" xfId="3" applyAlignment="1" applyProtection="1">
      <alignment horizontal="left" vertical="top"/>
      <protection locked="0"/>
    </xf>
    <xf numFmtId="0" fontId="7" fillId="0" borderId="34" xfId="3" applyBorder="1" applyAlignment="1">
      <alignment horizontal="center" wrapText="1"/>
    </xf>
    <xf numFmtId="0" fontId="24" fillId="0" borderId="34" xfId="3" applyFont="1" applyBorder="1" applyAlignment="1">
      <alignment horizontal="left" vertical="center"/>
    </xf>
    <xf numFmtId="0" fontId="24" fillId="0" borderId="0" xfId="3" applyFont="1" applyAlignment="1">
      <alignment horizontal="left" vertical="center"/>
    </xf>
    <xf numFmtId="0" fontId="7" fillId="4" borderId="0" xfId="3" applyFill="1" applyAlignment="1" applyProtection="1">
      <alignment horizontal="left" vertical="top"/>
      <protection locked="0"/>
    </xf>
    <xf numFmtId="0" fontId="74" fillId="22" borderId="19" xfId="3" applyFont="1" applyFill="1" applyBorder="1" applyAlignment="1" applyProtection="1">
      <alignment horizontal="center" wrapText="1"/>
      <protection locked="0"/>
    </xf>
    <xf numFmtId="0" fontId="7" fillId="0" borderId="13" xfId="3" applyBorder="1" applyAlignment="1">
      <alignment vertical="top" wrapText="1"/>
    </xf>
    <xf numFmtId="0" fontId="7" fillId="0" borderId="0" xfId="3" applyAlignment="1">
      <alignment vertical="top" wrapText="1"/>
    </xf>
    <xf numFmtId="0" fontId="7" fillId="0" borderId="14" xfId="3" applyBorder="1" applyAlignment="1">
      <alignment vertical="top" wrapText="1"/>
    </xf>
    <xf numFmtId="0" fontId="73" fillId="17" borderId="0" xfId="3" applyFont="1" applyFill="1" applyAlignment="1" applyProtection="1">
      <alignment horizontal="center" wrapText="1"/>
      <protection locked="0"/>
    </xf>
    <xf numFmtId="0" fontId="73" fillId="17" borderId="19" xfId="3" applyFont="1" applyFill="1" applyBorder="1" applyAlignment="1" applyProtection="1">
      <alignment horizontal="center" wrapText="1"/>
      <protection locked="0"/>
    </xf>
    <xf numFmtId="0" fontId="74" fillId="12" borderId="36" xfId="3" applyFont="1" applyFill="1" applyBorder="1" applyAlignment="1" applyProtection="1">
      <alignment horizontal="center" wrapText="1"/>
      <protection locked="0"/>
    </xf>
    <xf numFmtId="0" fontId="74" fillId="12" borderId="37" xfId="3" applyFont="1" applyFill="1" applyBorder="1" applyAlignment="1" applyProtection="1">
      <alignment horizontal="center" wrapText="1"/>
      <protection locked="0"/>
    </xf>
    <xf numFmtId="0" fontId="24" fillId="0" borderId="34" xfId="3" applyFont="1" applyBorder="1" applyAlignment="1">
      <alignment horizontal="left" wrapText="1"/>
    </xf>
    <xf numFmtId="0" fontId="24" fillId="0" borderId="0" xfId="3" applyFont="1" applyAlignment="1">
      <alignment horizontal="left"/>
    </xf>
    <xf numFmtId="0" fontId="21" fillId="11" borderId="19" xfId="3" applyFont="1" applyFill="1" applyBorder="1" applyAlignment="1">
      <alignment horizontal="left" vertical="center"/>
    </xf>
    <xf numFmtId="166" fontId="7" fillId="23" borderId="18" xfId="3" applyNumberFormat="1" applyFill="1" applyBorder="1" applyAlignment="1" applyProtection="1">
      <alignment horizontal="center"/>
      <protection locked="0"/>
    </xf>
    <xf numFmtId="166" fontId="7" fillId="23" borderId="24" xfId="3" applyNumberFormat="1" applyFill="1" applyBorder="1" applyAlignment="1" applyProtection="1">
      <alignment horizontal="center"/>
      <protection locked="0"/>
    </xf>
    <xf numFmtId="166" fontId="7" fillId="23" borderId="25" xfId="3" applyNumberFormat="1" applyFill="1" applyBorder="1" applyAlignment="1" applyProtection="1">
      <alignment horizontal="center"/>
      <protection locked="0"/>
    </xf>
    <xf numFmtId="0" fontId="24" fillId="0" borderId="34" xfId="3" applyFont="1" applyBorder="1" applyAlignment="1">
      <alignment horizontal="center" wrapText="1"/>
    </xf>
    <xf numFmtId="0" fontId="24" fillId="0" borderId="0" xfId="3" applyFont="1" applyBorder="1" applyAlignment="1">
      <alignment horizontal="center" wrapText="1"/>
    </xf>
    <xf numFmtId="0" fontId="24" fillId="0" borderId="36" xfId="3" applyFont="1" applyBorder="1" applyAlignment="1">
      <alignment horizontal="center" wrapText="1"/>
    </xf>
    <xf numFmtId="0" fontId="24" fillId="4" borderId="0" xfId="3" applyFont="1" applyFill="1" applyBorder="1" applyAlignment="1">
      <alignment horizontal="left"/>
    </xf>
    <xf numFmtId="0" fontId="72" fillId="13" borderId="0" xfId="3" applyFont="1" applyFill="1" applyAlignment="1" applyProtection="1">
      <alignment horizontal="center" vertical="center" wrapText="1"/>
      <protection locked="0"/>
    </xf>
    <xf numFmtId="0" fontId="72" fillId="13" borderId="19" xfId="3" applyFont="1" applyFill="1" applyBorder="1" applyAlignment="1" applyProtection="1">
      <alignment horizontal="center" vertical="center" wrapText="1"/>
      <protection locked="0"/>
    </xf>
    <xf numFmtId="0" fontId="7" fillId="21" borderId="18" xfId="3" applyFill="1" applyBorder="1" applyAlignment="1" applyProtection="1">
      <alignment horizontal="center" vertical="top"/>
      <protection locked="0"/>
    </xf>
    <xf numFmtId="0" fontId="7" fillId="21" borderId="25" xfId="3" applyFill="1" applyBorder="1" applyAlignment="1" applyProtection="1">
      <alignment horizontal="center" vertical="top"/>
      <protection locked="0"/>
    </xf>
    <xf numFmtId="0" fontId="24" fillId="0" borderId="0" xfId="3" applyFont="1" applyAlignment="1">
      <alignment horizontal="center" vertical="top"/>
    </xf>
    <xf numFmtId="0" fontId="24" fillId="0" borderId="36" xfId="3" applyFont="1" applyBorder="1" applyAlignment="1">
      <alignment horizontal="center" vertical="top"/>
    </xf>
    <xf numFmtId="0" fontId="0" fillId="4" borderId="18" xfId="0" applyFill="1" applyBorder="1" applyAlignment="1" applyProtection="1">
      <alignment horizontal="center" vertical="top" wrapText="1"/>
      <protection locked="0"/>
    </xf>
    <xf numFmtId="0" fontId="0" fillId="4" borderId="25" xfId="0" applyFill="1" applyBorder="1" applyAlignment="1" applyProtection="1">
      <alignment horizontal="center" vertical="top" wrapText="1"/>
      <protection locked="0"/>
    </xf>
    <xf numFmtId="0" fontId="4" fillId="0" borderId="33"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0" fillId="4" borderId="18"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0" fillId="4" borderId="18" xfId="0" quotePrefix="1" applyFill="1" applyBorder="1" applyAlignment="1" applyProtection="1">
      <alignment horizontal="center" vertical="top" wrapText="1"/>
      <protection locked="0"/>
    </xf>
    <xf numFmtId="0" fontId="0" fillId="4" borderId="25" xfId="0" quotePrefix="1" applyFill="1" applyBorder="1" applyAlignment="1" applyProtection="1">
      <alignment horizontal="center" vertical="top" wrapText="1"/>
      <protection locked="0"/>
    </xf>
    <xf numFmtId="0" fontId="4" fillId="9" borderId="0" xfId="0" applyFont="1" applyFill="1" applyAlignment="1">
      <alignment vertical="top" wrapText="1"/>
    </xf>
    <xf numFmtId="0" fontId="3" fillId="9" borderId="0" xfId="0" applyFont="1" applyFill="1" applyAlignment="1">
      <alignment horizontal="center" wrapText="1"/>
    </xf>
    <xf numFmtId="0" fontId="0" fillId="9" borderId="0" xfId="0" applyFill="1" applyAlignment="1"/>
    <xf numFmtId="49" fontId="3" fillId="9" borderId="102" xfId="0" applyNumberFormat="1" applyFont="1" applyFill="1" applyBorder="1" applyAlignment="1">
      <alignment horizontal="left" vertical="top"/>
    </xf>
    <xf numFmtId="49" fontId="3" fillId="9" borderId="103" xfId="0" applyNumberFormat="1" applyFont="1" applyFill="1" applyBorder="1" applyAlignment="1">
      <alignment horizontal="left" vertical="top"/>
    </xf>
    <xf numFmtId="0" fontId="56" fillId="9" borderId="0" xfId="0" applyFont="1" applyFill="1" applyAlignment="1">
      <alignment horizontal="left" vertical="top" wrapText="1"/>
    </xf>
    <xf numFmtId="0" fontId="4" fillId="8" borderId="32" xfId="0" applyFont="1" applyFill="1" applyBorder="1" applyAlignment="1">
      <alignment horizontal="left" vertical="top" wrapText="1"/>
    </xf>
    <xf numFmtId="0" fontId="4" fillId="8" borderId="6" xfId="0" applyFont="1" applyFill="1" applyBorder="1" applyAlignment="1">
      <alignment horizontal="left" vertical="top" wrapText="1"/>
    </xf>
    <xf numFmtId="49" fontId="3" fillId="9" borderId="98" xfId="0" applyNumberFormat="1" applyFont="1" applyFill="1" applyBorder="1" applyAlignment="1">
      <alignment vertical="center"/>
    </xf>
    <xf numFmtId="49" fontId="3" fillId="9" borderId="97" xfId="0" applyNumberFormat="1" applyFont="1" applyFill="1" applyBorder="1" applyAlignment="1">
      <alignment vertical="center"/>
    </xf>
    <xf numFmtId="0" fontId="1" fillId="9" borderId="7" xfId="0" applyFont="1" applyFill="1" applyBorder="1" applyAlignment="1">
      <alignment horizontal="left" vertical="top" wrapText="1" indent="2"/>
    </xf>
    <xf numFmtId="0" fontId="1" fillId="9" borderId="8" xfId="0" applyFont="1" applyFill="1" applyBorder="1" applyAlignment="1">
      <alignment horizontal="left" vertical="top" wrapText="1" indent="2"/>
    </xf>
    <xf numFmtId="0" fontId="2" fillId="9" borderId="11" xfId="0" applyFont="1" applyFill="1" applyBorder="1" applyAlignment="1">
      <alignment horizontal="center"/>
    </xf>
    <xf numFmtId="49" fontId="3" fillId="9" borderId="1" xfId="0" applyNumberFormat="1" applyFont="1" applyFill="1" applyBorder="1" applyAlignment="1">
      <alignment vertical="center"/>
    </xf>
    <xf numFmtId="49" fontId="3" fillId="9" borderId="2" xfId="0" applyNumberFormat="1" applyFont="1" applyFill="1" applyBorder="1" applyAlignment="1">
      <alignment vertical="center"/>
    </xf>
    <xf numFmtId="0" fontId="2" fillId="9" borderId="0" xfId="0" applyFont="1" applyFill="1" applyBorder="1" applyAlignment="1">
      <alignment horizontal="center"/>
    </xf>
    <xf numFmtId="166" fontId="4" fillId="8" borderId="18" xfId="0" applyNumberFormat="1" applyFont="1" applyFill="1" applyBorder="1" applyAlignment="1">
      <alignment horizontal="center" vertical="center"/>
    </xf>
    <xf numFmtId="166" fontId="4" fillId="8" borderId="24" xfId="0" applyNumberFormat="1" applyFont="1" applyFill="1" applyBorder="1" applyAlignment="1">
      <alignment horizontal="center" vertical="center"/>
    </xf>
    <xf numFmtId="166" fontId="4" fillId="8" borderId="25" xfId="0" applyNumberFormat="1" applyFont="1" applyFill="1" applyBorder="1" applyAlignment="1">
      <alignment horizontal="center" vertical="center"/>
    </xf>
    <xf numFmtId="0" fontId="4" fillId="8" borderId="33"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40" xfId="0" applyFont="1" applyFill="1" applyBorder="1" applyAlignment="1">
      <alignment horizontal="center" vertical="center"/>
    </xf>
    <xf numFmtId="49" fontId="3" fillId="9" borderId="18" xfId="0" applyNumberFormat="1" applyFont="1" applyFill="1" applyBorder="1" applyAlignment="1">
      <alignment horizontal="right" vertical="center" wrapText="1"/>
    </xf>
    <xf numFmtId="49" fontId="3" fillId="9" borderId="24" xfId="0" applyNumberFormat="1" applyFont="1" applyFill="1" applyBorder="1" applyAlignment="1">
      <alignment horizontal="right" vertical="center" wrapText="1"/>
    </xf>
    <xf numFmtId="49" fontId="3" fillId="9" borderId="25" xfId="0" applyNumberFormat="1" applyFont="1" applyFill="1" applyBorder="1" applyAlignment="1">
      <alignment horizontal="right" vertical="center" wrapText="1"/>
    </xf>
    <xf numFmtId="49" fontId="5" fillId="9" borderId="99" xfId="0" applyNumberFormat="1" applyFont="1" applyFill="1" applyBorder="1" applyAlignment="1">
      <alignment horizontal="center" vertical="center"/>
    </xf>
    <xf numFmtId="49" fontId="5" fillId="9" borderId="100" xfId="0" applyNumberFormat="1" applyFont="1" applyFill="1" applyBorder="1" applyAlignment="1">
      <alignment horizontal="center" vertical="center"/>
    </xf>
    <xf numFmtId="0" fontId="4" fillId="8" borderId="101" xfId="0" applyFont="1" applyFill="1" applyBorder="1" applyAlignment="1">
      <alignment horizontal="center" vertical="center"/>
    </xf>
    <xf numFmtId="0" fontId="4" fillId="8" borderId="25" xfId="0" applyFont="1" applyFill="1" applyBorder="1" applyAlignment="1">
      <alignment horizontal="center" vertical="center"/>
    </xf>
    <xf numFmtId="0" fontId="19" fillId="0" borderId="0" xfId="0" applyFont="1" applyAlignment="1">
      <alignment horizontal="left" vertical="top" wrapText="1"/>
    </xf>
    <xf numFmtId="0" fontId="7" fillId="9" borderId="0" xfId="0" applyFont="1" applyFill="1" applyAlignment="1">
      <alignment horizontal="left" vertical="top" wrapText="1"/>
    </xf>
    <xf numFmtId="0" fontId="7" fillId="9" borderId="0" xfId="0" applyFont="1" applyFill="1" applyAlignment="1">
      <alignment horizontal="left" vertical="top"/>
    </xf>
    <xf numFmtId="0" fontId="24" fillId="8" borderId="6" xfId="0" applyFont="1" applyFill="1" applyBorder="1" applyAlignment="1">
      <alignment horizontal="left" vertical="top" wrapText="1"/>
    </xf>
    <xf numFmtId="0" fontId="18" fillId="9" borderId="0" xfId="0" applyFont="1" applyFill="1" applyAlignment="1">
      <alignment horizontal="left" vertical="top"/>
    </xf>
    <xf numFmtId="0" fontId="66" fillId="8" borderId="6" xfId="0" applyFont="1" applyFill="1" applyBorder="1" applyAlignment="1">
      <alignment horizontal="left" vertical="top" wrapText="1"/>
    </xf>
    <xf numFmtId="0" fontId="4" fillId="9" borderId="0" xfId="0" applyFont="1" applyFill="1" applyAlignment="1">
      <alignment horizontal="left" vertical="top"/>
    </xf>
    <xf numFmtId="0" fontId="10" fillId="9" borderId="19" xfId="0" applyFont="1" applyFill="1" applyBorder="1" applyAlignment="1">
      <alignment horizontal="center"/>
    </xf>
    <xf numFmtId="0" fontId="65" fillId="8" borderId="6" xfId="0" applyFont="1" applyFill="1" applyBorder="1" applyAlignment="1">
      <alignment horizontal="left" vertical="top" wrapText="1"/>
    </xf>
    <xf numFmtId="0" fontId="4" fillId="9" borderId="0" xfId="0" applyFont="1" applyFill="1" applyAlignment="1">
      <alignment horizontal="left" vertical="top" wrapText="1"/>
    </xf>
    <xf numFmtId="0" fontId="4" fillId="9" borderId="0" xfId="0" quotePrefix="1" applyFont="1" applyFill="1" applyAlignment="1">
      <alignment horizontal="left" vertical="top"/>
    </xf>
    <xf numFmtId="0" fontId="0" fillId="4" borderId="18" xfId="0" applyFill="1" applyBorder="1" applyAlignment="1" applyProtection="1">
      <alignment horizontal="left" vertical="top" wrapText="1"/>
      <protection locked="0"/>
    </xf>
    <xf numFmtId="0" fontId="0" fillId="4" borderId="25" xfId="0" applyFill="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22" borderId="0" xfId="0" applyFont="1" applyFill="1" applyAlignment="1">
      <alignment horizontal="left" vertical="top"/>
    </xf>
    <xf numFmtId="0" fontId="7" fillId="26" borderId="6" xfId="0" applyFont="1" applyFill="1" applyBorder="1" applyAlignment="1">
      <alignment horizontal="left" vertical="top" wrapText="1"/>
    </xf>
    <xf numFmtId="0" fontId="7" fillId="22" borderId="0" xfId="0" applyFont="1" applyFill="1" applyAlignment="1">
      <alignment horizontal="left" vertical="top" wrapText="1"/>
    </xf>
    <xf numFmtId="0" fontId="7" fillId="22" borderId="0" xfId="0" applyFont="1" applyFill="1" applyAlignment="1">
      <alignment horizontal="left" vertical="top"/>
    </xf>
    <xf numFmtId="0" fontId="4" fillId="26" borderId="6" xfId="0" applyFont="1" applyFill="1" applyBorder="1" applyAlignment="1">
      <alignment horizontal="left" vertical="top" wrapText="1"/>
    </xf>
    <xf numFmtId="0" fontId="4" fillId="22" borderId="0" xfId="0" applyFont="1" applyFill="1" applyAlignment="1">
      <alignment horizontal="left" vertical="top" wrapText="1"/>
    </xf>
    <xf numFmtId="0" fontId="4" fillId="22" borderId="0" xfId="0" quotePrefix="1" applyFont="1" applyFill="1" applyAlignment="1">
      <alignment horizontal="left" vertical="top"/>
    </xf>
    <xf numFmtId="0" fontId="18" fillId="22" borderId="0" xfId="0" applyFont="1" applyFill="1" applyAlignment="1">
      <alignment horizontal="left" vertical="top"/>
    </xf>
    <xf numFmtId="0" fontId="18" fillId="26" borderId="6" xfId="0" applyFont="1" applyFill="1" applyBorder="1" applyAlignment="1">
      <alignment horizontal="left" vertical="top" wrapText="1"/>
    </xf>
    <xf numFmtId="49" fontId="30" fillId="22" borderId="4" xfId="0" applyNumberFormat="1" applyFont="1" applyFill="1" applyBorder="1" applyAlignment="1">
      <alignment vertical="center"/>
    </xf>
    <xf numFmtId="49" fontId="30" fillId="22" borderId="20" xfId="0" applyNumberFormat="1" applyFont="1" applyFill="1" applyBorder="1" applyAlignment="1">
      <alignment vertical="center"/>
    </xf>
    <xf numFmtId="49" fontId="5" fillId="22" borderId="5" xfId="0" applyNumberFormat="1" applyFont="1" applyFill="1" applyBorder="1" applyAlignment="1">
      <alignment horizontal="center" vertical="center"/>
    </xf>
    <xf numFmtId="49" fontId="5" fillId="22" borderId="0" xfId="0" applyNumberFormat="1" applyFont="1" applyFill="1" applyAlignment="1">
      <alignment horizontal="center" vertical="center"/>
    </xf>
    <xf numFmtId="49" fontId="3" fillId="22" borderId="1" xfId="0" applyNumberFormat="1" applyFont="1" applyFill="1" applyBorder="1" applyAlignment="1">
      <alignment horizontal="left" vertical="top"/>
    </xf>
    <xf numFmtId="49" fontId="3" fillId="22" borderId="2" xfId="0" applyNumberFormat="1" applyFont="1" applyFill="1" applyBorder="1" applyAlignment="1">
      <alignment horizontal="left" vertical="top"/>
    </xf>
    <xf numFmtId="0" fontId="4" fillId="26" borderId="6" xfId="0" applyFont="1" applyFill="1" applyBorder="1" applyAlignment="1" applyProtection="1">
      <alignment horizontal="left" vertical="top" wrapText="1"/>
      <protection locked="0"/>
    </xf>
    <xf numFmtId="0" fontId="0" fillId="4" borderId="18" xfId="0"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11" fillId="22" borderId="0" xfId="0" applyFont="1" applyFill="1" applyAlignment="1">
      <alignment horizontal="left" vertical="top" wrapText="1"/>
    </xf>
    <xf numFmtId="0" fontId="4" fillId="22" borderId="0" xfId="0" applyFont="1" applyFill="1" applyAlignment="1">
      <alignment vertical="top" wrapText="1"/>
    </xf>
    <xf numFmtId="0" fontId="3" fillId="22" borderId="0" xfId="0" applyFont="1" applyFill="1" applyAlignment="1">
      <alignment horizontal="center" wrapText="1"/>
    </xf>
    <xf numFmtId="0" fontId="0" fillId="22" borderId="0" xfId="0" applyFill="1" applyAlignment="1"/>
    <xf numFmtId="0" fontId="5" fillId="26" borderId="18" xfId="0" applyFont="1" applyFill="1" applyBorder="1" applyAlignment="1">
      <alignment horizontal="center" vertical="center"/>
    </xf>
    <xf numFmtId="0" fontId="5" fillId="26" borderId="24" xfId="0" applyFont="1" applyFill="1" applyBorder="1" applyAlignment="1">
      <alignment horizontal="center" vertical="center"/>
    </xf>
    <xf numFmtId="0" fontId="5" fillId="26" borderId="25" xfId="0" applyFont="1" applyFill="1" applyBorder="1" applyAlignment="1">
      <alignment horizontal="center" vertical="center"/>
    </xf>
    <xf numFmtId="0" fontId="10" fillId="22" borderId="19" xfId="0" applyFont="1" applyFill="1" applyBorder="1" applyAlignment="1">
      <alignment horizontal="center"/>
    </xf>
    <xf numFmtId="49" fontId="29" fillId="22" borderId="1" xfId="0" applyNumberFormat="1" applyFont="1" applyFill="1" applyBorder="1" applyAlignment="1">
      <alignment vertical="center"/>
    </xf>
    <xf numFmtId="49" fontId="29" fillId="22" borderId="2" xfId="0" applyNumberFormat="1" applyFont="1" applyFill="1" applyBorder="1" applyAlignment="1">
      <alignment vertical="center"/>
    </xf>
    <xf numFmtId="0" fontId="2" fillId="22" borderId="3" xfId="0" applyFont="1" applyFill="1" applyBorder="1" applyAlignment="1">
      <alignment horizontal="center"/>
    </xf>
    <xf numFmtId="0" fontId="2" fillId="22" borderId="0" xfId="0" applyFont="1" applyFill="1" applyAlignment="1">
      <alignment horizontal="center"/>
    </xf>
    <xf numFmtId="49" fontId="29" fillId="22" borderId="1" xfId="0" applyNumberFormat="1" applyFont="1" applyFill="1" applyBorder="1" applyAlignment="1">
      <alignment horizontal="left" vertical="center" wrapText="1"/>
    </xf>
    <xf numFmtId="49" fontId="29" fillId="22" borderId="42" xfId="0" applyNumberFormat="1" applyFont="1" applyFill="1" applyBorder="1" applyAlignment="1">
      <alignment horizontal="left" vertical="center" wrapText="1"/>
    </xf>
    <xf numFmtId="0" fontId="60" fillId="0" borderId="33" xfId="0" applyFont="1" applyBorder="1" applyAlignment="1" applyProtection="1">
      <alignment horizontal="center" vertical="center"/>
      <protection locked="0"/>
    </xf>
    <xf numFmtId="0" fontId="60" fillId="0" borderId="23" xfId="0" applyFont="1" applyBorder="1" applyAlignment="1" applyProtection="1">
      <alignment horizontal="center" vertical="center"/>
      <protection locked="0"/>
    </xf>
    <xf numFmtId="0" fontId="60" fillId="0" borderId="40" xfId="0" applyFont="1" applyBorder="1" applyAlignment="1" applyProtection="1">
      <alignment horizontal="center" vertical="center"/>
      <protection locked="0"/>
    </xf>
    <xf numFmtId="0" fontId="1" fillId="22" borderId="7" xfId="0" applyFont="1" applyFill="1" applyBorder="1" applyAlignment="1">
      <alignment horizontal="left" vertical="top" wrapText="1" indent="2"/>
    </xf>
    <xf numFmtId="0" fontId="1" fillId="22" borderId="8" xfId="0" applyFont="1" applyFill="1" applyBorder="1" applyAlignment="1">
      <alignment horizontal="left" vertical="top" wrapText="1" indent="2"/>
    </xf>
    <xf numFmtId="0" fontId="2" fillId="22" borderId="11" xfId="0" applyFont="1" applyFill="1" applyBorder="1" applyAlignment="1">
      <alignment horizontal="center"/>
    </xf>
    <xf numFmtId="49" fontId="3" fillId="22" borderId="1" xfId="0" applyNumberFormat="1" applyFont="1" applyFill="1" applyBorder="1" applyAlignment="1">
      <alignment vertical="center"/>
    </xf>
    <xf numFmtId="49" fontId="3" fillId="22" borderId="2" xfId="0" applyNumberFormat="1" applyFont="1" applyFill="1" applyBorder="1" applyAlignment="1">
      <alignment vertical="center"/>
    </xf>
    <xf numFmtId="165" fontId="4" fillId="26" borderId="18" xfId="0" applyNumberFormat="1" applyFont="1" applyFill="1" applyBorder="1" applyAlignment="1">
      <alignment horizontal="center" vertical="center"/>
    </xf>
    <xf numFmtId="165" fontId="4" fillId="26" borderId="24" xfId="0" applyNumberFormat="1" applyFont="1" applyFill="1" applyBorder="1" applyAlignment="1">
      <alignment horizontal="center" vertical="center"/>
    </xf>
    <xf numFmtId="165" fontId="4" fillId="26" borderId="25" xfId="0" applyNumberFormat="1" applyFont="1" applyFill="1" applyBorder="1" applyAlignment="1">
      <alignment horizontal="center" vertical="center"/>
    </xf>
    <xf numFmtId="0" fontId="4" fillId="26" borderId="18" xfId="0" applyFont="1" applyFill="1" applyBorder="1" applyAlignment="1">
      <alignment horizontal="center" vertical="center"/>
    </xf>
    <xf numFmtId="0" fontId="4" fillId="26" borderId="24" xfId="0" applyFont="1" applyFill="1" applyBorder="1" applyAlignment="1">
      <alignment horizontal="center" vertical="center"/>
    </xf>
    <xf numFmtId="0" fontId="4" fillId="26" borderId="25" xfId="0" applyFont="1" applyFill="1" applyBorder="1" applyAlignment="1">
      <alignment horizontal="center" vertical="center"/>
    </xf>
    <xf numFmtId="0" fontId="7" fillId="13" borderId="0" xfId="0" applyFont="1" applyFill="1" applyAlignment="1">
      <alignment horizontal="left" vertical="top" wrapText="1"/>
    </xf>
    <xf numFmtId="0" fontId="7" fillId="13" borderId="0" xfId="0" applyFont="1" applyFill="1" applyAlignment="1">
      <alignment horizontal="left" vertical="top"/>
    </xf>
    <xf numFmtId="0" fontId="7" fillId="17" borderId="6" xfId="0" applyFont="1" applyFill="1" applyBorder="1" applyAlignment="1">
      <alignment horizontal="left" vertical="top" wrapText="1"/>
    </xf>
    <xf numFmtId="0" fontId="4" fillId="13" borderId="0" xfId="0" applyFont="1" applyFill="1" applyAlignment="1">
      <alignment horizontal="left" vertical="top" wrapText="1"/>
    </xf>
    <xf numFmtId="0" fontId="4" fillId="17" borderId="6" xfId="0" applyFont="1" applyFill="1" applyBorder="1" applyAlignment="1">
      <alignment horizontal="left" vertical="top" wrapText="1"/>
    </xf>
    <xf numFmtId="0" fontId="4" fillId="13" borderId="0" xfId="0" quotePrefix="1" applyFont="1" applyFill="1" applyAlignment="1">
      <alignment horizontal="left" vertical="top"/>
    </xf>
    <xf numFmtId="0" fontId="4" fillId="13" borderId="0" xfId="0" applyFont="1" applyFill="1" applyAlignment="1">
      <alignment horizontal="left" vertical="top"/>
    </xf>
    <xf numFmtId="0" fontId="4" fillId="17" borderId="18" xfId="0" applyFont="1" applyFill="1" applyBorder="1" applyAlignment="1">
      <alignment horizontal="left" vertical="top" wrapText="1"/>
    </xf>
    <xf numFmtId="0" fontId="4" fillId="17" borderId="25" xfId="0" applyFont="1" applyFill="1" applyBorder="1" applyAlignment="1">
      <alignment horizontal="left" vertical="top" wrapText="1"/>
    </xf>
    <xf numFmtId="49" fontId="3" fillId="13" borderId="98" xfId="0" applyNumberFormat="1" applyFont="1" applyFill="1" applyBorder="1" applyAlignment="1">
      <alignment vertical="center"/>
    </xf>
    <xf numFmtId="49" fontId="3" fillId="13" borderId="97" xfId="0" applyNumberFormat="1" applyFont="1" applyFill="1" applyBorder="1" applyAlignment="1">
      <alignment vertical="center"/>
    </xf>
    <xf numFmtId="49" fontId="5" fillId="8" borderId="4" xfId="0" applyNumberFormat="1" applyFont="1" applyFill="1" applyBorder="1" applyAlignment="1">
      <alignment horizontal="right" vertical="center"/>
    </xf>
    <xf numFmtId="49" fontId="5" fillId="8" borderId="104" xfId="0" applyNumberFormat="1" applyFont="1" applyFill="1" applyBorder="1" applyAlignment="1">
      <alignment horizontal="right" vertical="center"/>
    </xf>
    <xf numFmtId="0" fontId="0" fillId="0" borderId="33"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49" fontId="5" fillId="13" borderId="0" xfId="0" applyNumberFormat="1" applyFont="1" applyFill="1" applyBorder="1" applyAlignment="1">
      <alignment horizontal="center" vertical="center"/>
    </xf>
    <xf numFmtId="49" fontId="5" fillId="13" borderId="0" xfId="0" applyNumberFormat="1" applyFont="1" applyFill="1" applyAlignment="1">
      <alignment horizontal="center" vertical="center"/>
    </xf>
    <xf numFmtId="49" fontId="3" fillId="13" borderId="1" xfId="0" applyNumberFormat="1" applyFont="1" applyFill="1" applyBorder="1" applyAlignment="1">
      <alignment horizontal="left" vertical="top"/>
    </xf>
    <xf numFmtId="49" fontId="3" fillId="13" borderId="2" xfId="0" applyNumberFormat="1" applyFont="1" applyFill="1" applyBorder="1" applyAlignment="1">
      <alignment horizontal="left" vertical="top"/>
    </xf>
    <xf numFmtId="0" fontId="11" fillId="13" borderId="0" xfId="0" applyFont="1" applyFill="1" applyAlignment="1">
      <alignment horizontal="left" vertical="top" wrapText="1"/>
    </xf>
    <xf numFmtId="0" fontId="4" fillId="13" borderId="0" xfId="0" applyFont="1" applyFill="1" applyAlignment="1">
      <alignment vertical="top" wrapText="1"/>
    </xf>
    <xf numFmtId="0" fontId="3" fillId="13" borderId="0" xfId="0" applyFont="1" applyFill="1" applyAlignment="1">
      <alignment horizontal="center" wrapText="1"/>
    </xf>
    <xf numFmtId="0" fontId="0" fillId="13" borderId="0" xfId="0" applyFill="1" applyAlignment="1"/>
    <xf numFmtId="0" fontId="4" fillId="17" borderId="24" xfId="0" applyFont="1" applyFill="1" applyBorder="1" applyAlignment="1">
      <alignment horizontal="left" vertical="top" wrapText="1"/>
    </xf>
    <xf numFmtId="0" fontId="21" fillId="13" borderId="18" xfId="0" applyFont="1" applyFill="1" applyBorder="1" applyAlignment="1">
      <alignment horizontal="right" wrapText="1"/>
    </xf>
    <xf numFmtId="0" fontId="21" fillId="13" borderId="24" xfId="0" applyFont="1" applyFill="1" applyBorder="1" applyAlignment="1">
      <alignment horizontal="right" wrapText="1"/>
    </xf>
    <xf numFmtId="0" fontId="21" fillId="13" borderId="25" xfId="0" applyFont="1" applyFill="1" applyBorder="1" applyAlignment="1">
      <alignment horizontal="right" wrapText="1"/>
    </xf>
    <xf numFmtId="0" fontId="1" fillId="13" borderId="7" xfId="0" applyFont="1" applyFill="1" applyBorder="1" applyAlignment="1">
      <alignment horizontal="left" vertical="top" wrapText="1" indent="2"/>
    </xf>
    <xf numFmtId="0" fontId="1" fillId="13" borderId="8" xfId="0" applyFont="1" applyFill="1" applyBorder="1" applyAlignment="1">
      <alignment horizontal="left" vertical="top" wrapText="1" indent="2"/>
    </xf>
    <xf numFmtId="0" fontId="2" fillId="13" borderId="11" xfId="0" applyFont="1" applyFill="1" applyBorder="1" applyAlignment="1">
      <alignment horizontal="center"/>
    </xf>
    <xf numFmtId="49" fontId="3" fillId="13" borderId="1" xfId="0" applyNumberFormat="1" applyFont="1" applyFill="1" applyBorder="1" applyAlignment="1">
      <alignment vertical="center"/>
    </xf>
    <xf numFmtId="49" fontId="3" fillId="13" borderId="2" xfId="0" applyNumberFormat="1" applyFont="1" applyFill="1" applyBorder="1" applyAlignment="1">
      <alignment vertical="center"/>
    </xf>
    <xf numFmtId="165" fontId="4" fillId="27" borderId="18" xfId="0" applyNumberFormat="1" applyFont="1" applyFill="1" applyBorder="1" applyAlignment="1">
      <alignment horizontal="center" vertical="center"/>
    </xf>
    <xf numFmtId="165" fontId="4" fillId="27" borderId="24" xfId="0" applyNumberFormat="1" applyFont="1" applyFill="1" applyBorder="1" applyAlignment="1">
      <alignment horizontal="center" vertical="center"/>
    </xf>
    <xf numFmtId="165" fontId="4" fillId="27" borderId="25" xfId="0" applyNumberFormat="1" applyFont="1" applyFill="1" applyBorder="1" applyAlignment="1">
      <alignment horizontal="center" vertical="center"/>
    </xf>
    <xf numFmtId="0" fontId="4" fillId="17" borderId="33"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8" fillId="25" borderId="44" xfId="0" applyFont="1" applyFill="1" applyBorder="1" applyAlignment="1">
      <alignment horizontal="center" vertical="center"/>
    </xf>
    <xf numFmtId="0" fontId="48" fillId="25" borderId="45" xfId="0" applyFont="1" applyFill="1" applyBorder="1" applyAlignment="1">
      <alignment horizontal="center" vertical="center"/>
    </xf>
    <xf numFmtId="0" fontId="48" fillId="25" borderId="46" xfId="0" applyFont="1" applyFill="1" applyBorder="1" applyAlignment="1">
      <alignment horizontal="center" vertical="center"/>
    </xf>
    <xf numFmtId="0" fontId="48" fillId="25" borderId="47" xfId="0" applyFont="1" applyFill="1" applyBorder="1" applyAlignment="1">
      <alignment horizontal="center" vertical="center"/>
    </xf>
    <xf numFmtId="0" fontId="48" fillId="25" borderId="48" xfId="0" applyFont="1" applyFill="1" applyBorder="1" applyAlignment="1">
      <alignment horizontal="center" vertical="center"/>
    </xf>
    <xf numFmtId="0" fontId="48" fillId="25" borderId="49" xfId="0" applyFont="1" applyFill="1" applyBorder="1" applyAlignment="1">
      <alignment horizontal="center" vertical="center"/>
    </xf>
    <xf numFmtId="0" fontId="10" fillId="19" borderId="19" xfId="0" applyFont="1" applyFill="1" applyBorder="1" applyAlignment="1">
      <alignment horizontal="center" vertical="center"/>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0" fillId="0" borderId="75" xfId="0" applyBorder="1" applyAlignment="1">
      <alignment horizontal="center"/>
    </xf>
    <xf numFmtId="0" fontId="0" fillId="0" borderId="73" xfId="0" applyBorder="1" applyAlignment="1">
      <alignment horizontal="center"/>
    </xf>
    <xf numFmtId="0" fontId="0" fillId="0" borderId="76" xfId="0" applyBorder="1" applyAlignment="1">
      <alignment horizontal="center"/>
    </xf>
    <xf numFmtId="0" fontId="0" fillId="0" borderId="61" xfId="0" applyBorder="1" applyAlignment="1">
      <alignment horizontal="center"/>
    </xf>
    <xf numFmtId="0" fontId="0" fillId="0" borderId="59" xfId="0" applyBorder="1" applyAlignment="1">
      <alignment horizontal="center"/>
    </xf>
    <xf numFmtId="0" fontId="0" fillId="0" borderId="62" xfId="0" applyBorder="1" applyAlignment="1">
      <alignment horizontal="center"/>
    </xf>
    <xf numFmtId="0" fontId="0" fillId="0" borderId="68" xfId="0" applyBorder="1" applyAlignment="1">
      <alignment horizontal="center"/>
    </xf>
    <xf numFmtId="0" fontId="0" fillId="0" borderId="66" xfId="0" applyBorder="1" applyAlignment="1">
      <alignment horizontal="center"/>
    </xf>
    <xf numFmtId="0" fontId="0" fillId="0" borderId="69" xfId="0" applyBorder="1" applyAlignment="1">
      <alignment horizontal="center"/>
    </xf>
    <xf numFmtId="0" fontId="0" fillId="0" borderId="72" xfId="0" applyBorder="1" applyAlignment="1">
      <alignment horizontal="center"/>
    </xf>
    <xf numFmtId="0" fontId="0" fillId="0" borderId="74" xfId="0"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0" fillId="0" borderId="55" xfId="0" applyBorder="1" applyAlignment="1">
      <alignment horizontal="center"/>
    </xf>
    <xf numFmtId="0" fontId="0" fillId="0" borderId="67" xfId="0" applyBorder="1" applyAlignment="1">
      <alignment horizontal="center"/>
    </xf>
    <xf numFmtId="0" fontId="0" fillId="0" borderId="58" xfId="0" applyBorder="1" applyAlignment="1">
      <alignment horizontal="center"/>
    </xf>
    <xf numFmtId="0" fontId="0" fillId="0" borderId="60" xfId="0" applyBorder="1" applyAlignment="1">
      <alignment horizontal="center"/>
    </xf>
    <xf numFmtId="0" fontId="0" fillId="0" borderId="65" xfId="0" applyBorder="1" applyAlignment="1">
      <alignment horizontal="center"/>
    </xf>
    <xf numFmtId="0" fontId="61" fillId="0" borderId="56" xfId="0" applyFont="1" applyBorder="1" applyAlignment="1">
      <alignment horizontal="center" vertical="center"/>
    </xf>
    <xf numFmtId="0" fontId="61" fillId="0" borderId="63" xfId="0" applyFont="1" applyBorder="1" applyAlignment="1">
      <alignment horizontal="center" vertical="center"/>
    </xf>
    <xf numFmtId="0" fontId="61" fillId="0" borderId="70" xfId="0" applyFont="1" applyBorder="1" applyAlignment="1">
      <alignment horizontal="center" vertical="center"/>
    </xf>
    <xf numFmtId="0" fontId="0" fillId="0" borderId="80" xfId="0" applyBorder="1" applyAlignment="1">
      <alignment horizontal="center" textRotation="90"/>
    </xf>
    <xf numFmtId="0" fontId="0" fillId="0" borderId="82" xfId="0" applyBorder="1" applyAlignment="1">
      <alignment horizontal="center" textRotation="90"/>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0" fontId="0" fillId="0" borderId="0" xfId="0" applyAlignment="1">
      <alignment horizontal="left" vertical="top" wrapText="1" indent="1"/>
    </xf>
    <xf numFmtId="0" fontId="0" fillId="0" borderId="0" xfId="0" applyAlignment="1">
      <alignment horizontal="left" vertical="top" indent="1"/>
    </xf>
    <xf numFmtId="0" fontId="0" fillId="0" borderId="51" xfId="0" applyBorder="1" applyAlignment="1">
      <alignment horizontal="center"/>
    </xf>
    <xf numFmtId="0" fontId="0" fillId="0" borderId="53" xfId="0" applyBorder="1" applyAlignment="1">
      <alignment horizontal="center"/>
    </xf>
    <xf numFmtId="0" fontId="61" fillId="0" borderId="56" xfId="0" applyFont="1" applyBorder="1" applyAlignment="1">
      <alignment horizontal="center" vertical="center" wrapText="1"/>
    </xf>
    <xf numFmtId="0" fontId="61" fillId="0" borderId="63" xfId="0" applyFont="1" applyBorder="1" applyAlignment="1">
      <alignment horizontal="center" vertical="center" wrapText="1"/>
    </xf>
    <xf numFmtId="0" fontId="61" fillId="0" borderId="70" xfId="0" applyFont="1" applyBorder="1" applyAlignment="1">
      <alignment horizontal="center" vertical="center" wrapText="1"/>
    </xf>
  </cellXfs>
  <cellStyles count="6">
    <cellStyle name="Hyperlink" xfId="5" builtinId="8"/>
    <cellStyle name="Normal" xfId="0" builtinId="0"/>
    <cellStyle name="Normal 2" xfId="1" xr:uid="{00000000-0005-0000-0000-000001000000}"/>
    <cellStyle name="Normal 3" xfId="2" xr:uid="{B09C3570-913B-4F50-A7AF-49B3DA6D83E5}"/>
    <cellStyle name="Normal 3 2" xfId="3" xr:uid="{E952FC18-E3A8-4DB9-83A7-5850CC2E073C}"/>
    <cellStyle name="Standard_~9360109" xfId="4" xr:uid="{068DFA49-BAE2-438A-A0D5-75D22B5F6F90}"/>
  </cellStyles>
  <dxfs count="43">
    <dxf>
      <fill>
        <patternFill>
          <bgColor rgb="FFC00000"/>
        </patternFill>
      </fill>
    </dxf>
    <dxf>
      <font>
        <color theme="9" tint="-0.499984740745262"/>
      </font>
      <fill>
        <patternFill patternType="lightUp">
          <fgColor theme="1"/>
        </patternFill>
      </fill>
    </dxf>
    <dxf>
      <font>
        <color rgb="FFDEE3EB"/>
      </font>
      <fill>
        <patternFill patternType="solid">
          <fgColor rgb="FFDEE3EB"/>
          <bgColor theme="5" tint="0.79995117038483843"/>
        </patternFill>
      </fill>
    </dxf>
    <dxf>
      <fill>
        <patternFill>
          <bgColor rgb="FFDEE3EB"/>
        </patternFill>
      </fill>
      <border>
        <vertical/>
        <horizontal/>
      </border>
    </dxf>
    <dxf>
      <fill>
        <patternFill>
          <bgColor rgb="FFDEE3EB"/>
        </patternFill>
      </fill>
      <border>
        <vertical/>
        <horizontal/>
      </border>
    </dxf>
    <dxf>
      <fill>
        <patternFill>
          <bgColor rgb="FFDEE3EB"/>
        </patternFill>
      </fill>
      <border>
        <vertical/>
        <horizontal/>
      </border>
    </dxf>
    <dxf>
      <font>
        <color theme="1"/>
      </font>
      <fill>
        <patternFill patternType="lightUp">
          <fgColor auto="1"/>
          <bgColor theme="5" tint="0.79992065187536243"/>
        </patternFill>
      </fill>
    </dxf>
    <dxf>
      <fill>
        <patternFill>
          <bgColor rgb="FFC00000"/>
        </patternFill>
      </fill>
    </dxf>
    <dxf>
      <font>
        <color rgb="FFFFFFCC"/>
      </font>
      <fill>
        <patternFill patternType="lightUp">
          <fgColor theme="0"/>
          <bgColor theme="1" tint="0.499984740745262"/>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ill>
        <patternFill>
          <bgColor theme="0"/>
        </patternFill>
      </fill>
      <border>
        <left/>
        <right/>
        <top/>
        <bottom/>
      </border>
    </dxf>
    <dxf>
      <font>
        <color theme="0"/>
      </font>
      <fill>
        <patternFill>
          <bgColor theme="0"/>
        </patternFill>
      </fill>
    </dxf>
    <dxf>
      <font>
        <color theme="0"/>
      </font>
    </dxf>
    <dxf>
      <fill>
        <patternFill>
          <bgColor theme="0"/>
        </patternFill>
      </fill>
      <border>
        <left/>
        <right/>
        <top/>
        <bottom/>
      </border>
    </dxf>
    <dxf>
      <font>
        <color theme="0"/>
      </font>
    </dxf>
    <dxf>
      <font>
        <color theme="0"/>
      </font>
      <fill>
        <patternFill patternType="none">
          <bgColor auto="1"/>
        </patternFill>
      </fill>
      <border>
        <left/>
        <right/>
        <top/>
        <bottom/>
        <vertical/>
        <horizontal/>
      </border>
    </dxf>
    <dxf>
      <fill>
        <patternFill>
          <bgColor theme="8" tint="0.79998168889431442"/>
        </patternFill>
      </fill>
    </dxf>
    <dxf>
      <fill>
        <patternFill>
          <bgColor theme="7" tint="0.79998168889431442"/>
        </patternFill>
      </fill>
    </dxf>
    <dxf>
      <font>
        <color theme="0"/>
      </font>
      <fill>
        <patternFill>
          <bgColor theme="0"/>
        </patternFill>
      </fill>
      <border>
        <left/>
        <right/>
        <top/>
        <bottom/>
      </border>
    </dxf>
    <dxf>
      <font>
        <b/>
        <i val="0"/>
        <strike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strike val="0"/>
        <color theme="1"/>
      </font>
      <fill>
        <patternFill>
          <bgColor rgb="FFFF0000"/>
        </patternFill>
      </fill>
    </dxf>
    <dxf>
      <fill>
        <patternFill>
          <bgColor rgb="FFDCE2ED"/>
        </patternFill>
      </fill>
    </dxf>
    <dxf>
      <fill>
        <patternFill>
          <bgColor rgb="FFDCE2ED"/>
        </patternFill>
      </fill>
    </dxf>
    <dxf>
      <fill>
        <patternFill>
          <bgColor rgb="FFDEE3EB"/>
        </patternFill>
      </fill>
    </dxf>
    <dxf>
      <fill>
        <patternFill>
          <bgColor rgb="FFDCE2ED"/>
        </patternFill>
      </fill>
    </dxf>
    <dxf>
      <fill>
        <patternFill>
          <bgColor rgb="FFFFFFCC"/>
        </patternFill>
      </fill>
    </dxf>
    <dxf>
      <fill>
        <patternFill>
          <bgColor rgb="FFDCE2ED"/>
        </patternFill>
      </fill>
    </dxf>
    <dxf>
      <fill>
        <patternFill>
          <bgColor rgb="FFDEE3EB"/>
        </patternFill>
      </fill>
    </dxf>
    <dxf>
      <fill>
        <patternFill>
          <bgColor rgb="FFDCE2ED"/>
        </patternFill>
      </fill>
    </dxf>
    <dxf>
      <fill>
        <patternFill>
          <bgColor rgb="FFE1F0EF"/>
        </patternFill>
      </fill>
    </dxf>
    <dxf>
      <fill>
        <patternFill>
          <bgColor theme="0"/>
        </patternFill>
      </fill>
      <border>
        <left/>
        <top/>
        <bottom/>
      </border>
    </dxf>
    <dxf>
      <fill>
        <patternFill>
          <bgColor rgb="FFE1F0EF"/>
        </patternFill>
      </fill>
    </dxf>
    <dxf>
      <fill>
        <patternFill>
          <bgColor rgb="FFD3E7E3"/>
        </patternFill>
      </fill>
    </dxf>
    <dxf>
      <fill>
        <patternFill>
          <bgColor rgb="FFDCE2ED"/>
        </patternFill>
      </fill>
    </dxf>
    <dxf>
      <fill>
        <patternFill>
          <bgColor rgb="FFDCE2ED"/>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BD"/>
      <color rgb="FFFFFFFF"/>
      <color rgb="FFE1F0EF"/>
      <color rgb="FFFFFFCC"/>
      <color rgb="FFDEE3EB"/>
      <color rgb="FFDCE2ED"/>
      <color rgb="FF90CAC4"/>
      <color rgb="FFD3E7E3"/>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480391</xdr:colOff>
      <xdr:row>31</xdr:row>
      <xdr:rowOff>49695</xdr:rowOff>
    </xdr:from>
    <xdr:to>
      <xdr:col>9</xdr:col>
      <xdr:colOff>408977</xdr:colOff>
      <xdr:row>41</xdr:row>
      <xdr:rowOff>58981</xdr:rowOff>
    </xdr:to>
    <xdr:pic>
      <xdr:nvPicPr>
        <xdr:cNvPr id="3" name="Image 2">
          <a:extLst>
            <a:ext uri="{FF2B5EF4-FFF2-40B4-BE49-F238E27FC236}">
              <a16:creationId xmlns:a16="http://schemas.microsoft.com/office/drawing/2014/main" id="{8A1C75ED-EE8F-40D6-8685-3C1D7FA6FBC5}"/>
            </a:ext>
          </a:extLst>
        </xdr:cNvPr>
        <xdr:cNvPicPr>
          <a:picLocks noChangeAspect="1"/>
        </xdr:cNvPicPr>
      </xdr:nvPicPr>
      <xdr:blipFill rotWithShape="1">
        <a:blip xmlns:r="http://schemas.openxmlformats.org/officeDocument/2006/relationships" r:embed="rId1"/>
        <a:srcRect l="1902"/>
        <a:stretch/>
      </xdr:blipFill>
      <xdr:spPr>
        <a:xfrm>
          <a:off x="1076739" y="12746934"/>
          <a:ext cx="4699368" cy="1914286"/>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414131</xdr:colOff>
      <xdr:row>55</xdr:row>
      <xdr:rowOff>49695</xdr:rowOff>
    </xdr:from>
    <xdr:to>
      <xdr:col>9</xdr:col>
      <xdr:colOff>480392</xdr:colOff>
      <xdr:row>73</xdr:row>
      <xdr:rowOff>44316</xdr:rowOff>
    </xdr:to>
    <xdr:pic>
      <xdr:nvPicPr>
        <xdr:cNvPr id="12" name="Image 11">
          <a:extLst>
            <a:ext uri="{FF2B5EF4-FFF2-40B4-BE49-F238E27FC236}">
              <a16:creationId xmlns:a16="http://schemas.microsoft.com/office/drawing/2014/main" id="{0592447E-58A6-4FC2-867C-C13FF4E90869}"/>
            </a:ext>
          </a:extLst>
        </xdr:cNvPr>
        <xdr:cNvPicPr>
          <a:picLocks noChangeAspect="1"/>
        </xdr:cNvPicPr>
      </xdr:nvPicPr>
      <xdr:blipFill>
        <a:blip xmlns:r="http://schemas.openxmlformats.org/officeDocument/2006/relationships" r:embed="rId2"/>
        <a:stretch>
          <a:fillRect/>
        </a:stretch>
      </xdr:blipFill>
      <xdr:spPr>
        <a:xfrm>
          <a:off x="1010479" y="17318934"/>
          <a:ext cx="4837043" cy="342362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467138</xdr:colOff>
      <xdr:row>43</xdr:row>
      <xdr:rowOff>48868</xdr:rowOff>
    </xdr:from>
    <xdr:to>
      <xdr:col>9</xdr:col>
      <xdr:colOff>391594</xdr:colOff>
      <xdr:row>53</xdr:row>
      <xdr:rowOff>29582</xdr:rowOff>
    </xdr:to>
    <xdr:pic>
      <xdr:nvPicPr>
        <xdr:cNvPr id="14" name="Image 13">
          <a:extLst>
            <a:ext uri="{FF2B5EF4-FFF2-40B4-BE49-F238E27FC236}">
              <a16:creationId xmlns:a16="http://schemas.microsoft.com/office/drawing/2014/main" id="{364543AC-993A-4E95-8442-361E31B7A038}"/>
            </a:ext>
          </a:extLst>
        </xdr:cNvPr>
        <xdr:cNvPicPr>
          <a:picLocks noChangeAspect="1"/>
        </xdr:cNvPicPr>
      </xdr:nvPicPr>
      <xdr:blipFill>
        <a:blip xmlns:r="http://schemas.openxmlformats.org/officeDocument/2006/relationships" r:embed="rId3"/>
        <a:stretch>
          <a:fillRect/>
        </a:stretch>
      </xdr:blipFill>
      <xdr:spPr>
        <a:xfrm>
          <a:off x="1067213" y="14622118"/>
          <a:ext cx="4725056" cy="1885714"/>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397568</xdr:colOff>
      <xdr:row>75</xdr:row>
      <xdr:rowOff>33129</xdr:rowOff>
    </xdr:from>
    <xdr:to>
      <xdr:col>9</xdr:col>
      <xdr:colOff>485775</xdr:colOff>
      <xdr:row>85</xdr:row>
      <xdr:rowOff>53049</xdr:rowOff>
    </xdr:to>
    <xdr:pic>
      <xdr:nvPicPr>
        <xdr:cNvPr id="15" name="Image 14">
          <a:extLst>
            <a:ext uri="{FF2B5EF4-FFF2-40B4-BE49-F238E27FC236}">
              <a16:creationId xmlns:a16="http://schemas.microsoft.com/office/drawing/2014/main" id="{3774A922-9B90-4E95-81EB-6807D456AF13}"/>
            </a:ext>
          </a:extLst>
        </xdr:cNvPr>
        <xdr:cNvPicPr>
          <a:picLocks noChangeAspect="1"/>
        </xdr:cNvPicPr>
      </xdr:nvPicPr>
      <xdr:blipFill>
        <a:blip xmlns:r="http://schemas.openxmlformats.org/officeDocument/2006/relationships" r:embed="rId4"/>
        <a:stretch>
          <a:fillRect/>
        </a:stretch>
      </xdr:blipFill>
      <xdr:spPr>
        <a:xfrm>
          <a:off x="997643" y="21159579"/>
          <a:ext cx="4888807" cy="192492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430305</xdr:colOff>
      <xdr:row>87</xdr:row>
      <xdr:rowOff>29135</xdr:rowOff>
    </xdr:from>
    <xdr:to>
      <xdr:col>9</xdr:col>
      <xdr:colOff>419100</xdr:colOff>
      <xdr:row>97</xdr:row>
      <xdr:rowOff>2406</xdr:rowOff>
    </xdr:to>
    <xdr:pic>
      <xdr:nvPicPr>
        <xdr:cNvPr id="17" name="Image 16">
          <a:extLst>
            <a:ext uri="{FF2B5EF4-FFF2-40B4-BE49-F238E27FC236}">
              <a16:creationId xmlns:a16="http://schemas.microsoft.com/office/drawing/2014/main" id="{CBF5FBF6-8BB3-49F0-9211-103EBF3A9D66}"/>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66"/>
        <a:stretch/>
      </xdr:blipFill>
      <xdr:spPr bwMode="auto">
        <a:xfrm>
          <a:off x="1030380" y="23632085"/>
          <a:ext cx="4789395" cy="1878271"/>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381001</xdr:colOff>
      <xdr:row>99</xdr:row>
      <xdr:rowOff>85725</xdr:rowOff>
    </xdr:from>
    <xdr:to>
      <xdr:col>9</xdr:col>
      <xdr:colOff>440511</xdr:colOff>
      <xdr:row>109</xdr:row>
      <xdr:rowOff>57150</xdr:rowOff>
    </xdr:to>
    <xdr:pic>
      <xdr:nvPicPr>
        <xdr:cNvPr id="18" name="Image 17">
          <a:extLst>
            <a:ext uri="{FF2B5EF4-FFF2-40B4-BE49-F238E27FC236}">
              <a16:creationId xmlns:a16="http://schemas.microsoft.com/office/drawing/2014/main" id="{3081CF65-9948-4D6E-9847-00B2FAA031D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1076" y="25784175"/>
          <a:ext cx="4860110" cy="187642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185134</xdr:colOff>
      <xdr:row>78</xdr:row>
      <xdr:rowOff>24829</xdr:rowOff>
    </xdr:from>
    <xdr:to>
      <xdr:col>9</xdr:col>
      <xdr:colOff>421333</xdr:colOff>
      <xdr:row>79</xdr:row>
      <xdr:rowOff>29260</xdr:rowOff>
    </xdr:to>
    <xdr:sp macro="" textlink="">
      <xdr:nvSpPr>
        <xdr:cNvPr id="19" name="Flèche : bas 18">
          <a:extLst>
            <a:ext uri="{FF2B5EF4-FFF2-40B4-BE49-F238E27FC236}">
              <a16:creationId xmlns:a16="http://schemas.microsoft.com/office/drawing/2014/main" id="{E038CFE2-FB53-487D-8EDF-5F0AC82BB958}"/>
            </a:ext>
          </a:extLst>
        </xdr:cNvPr>
        <xdr:cNvSpPr/>
      </xdr:nvSpPr>
      <xdr:spPr bwMode="gray">
        <a:xfrm rot="3446970">
          <a:off x="4406293" y="20187670"/>
          <a:ext cx="194931" cy="2636499"/>
        </a:xfrm>
        <a:prstGeom prst="downArrow">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noAutofit/>
        </a:bodyPr>
        <a:lstStyle/>
        <a:p>
          <a:pPr algn="ctr">
            <a:spcBef>
              <a:spcPts val="600"/>
            </a:spcBef>
          </a:pP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11766</xdr:colOff>
      <xdr:row>17</xdr:row>
      <xdr:rowOff>187251</xdr:rowOff>
    </xdr:from>
    <xdr:to>
      <xdr:col>38</xdr:col>
      <xdr:colOff>504824</xdr:colOff>
      <xdr:row>19</xdr:row>
      <xdr:rowOff>461122</xdr:rowOff>
    </xdr:to>
    <xdr:sp macro="" textlink="">
      <xdr:nvSpPr>
        <xdr:cNvPr id="2" name="Text Box 1">
          <a:extLst>
            <a:ext uri="{FF2B5EF4-FFF2-40B4-BE49-F238E27FC236}">
              <a16:creationId xmlns:a16="http://schemas.microsoft.com/office/drawing/2014/main" id="{3F409B3F-5DA5-43EA-B857-966765DFA7B2}"/>
            </a:ext>
          </a:extLst>
        </xdr:cNvPr>
        <xdr:cNvSpPr txBox="1">
          <a:spLocks noChangeArrowheads="1"/>
        </xdr:cNvSpPr>
      </xdr:nvSpPr>
      <xdr:spPr bwMode="auto">
        <a:xfrm>
          <a:off x="10641666" y="2844726"/>
          <a:ext cx="2779058" cy="70249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400" b="0" i="0" strike="noStrike">
              <a:solidFill>
                <a:srgbClr val="000000"/>
              </a:solidFill>
              <a:latin typeface="Arial"/>
              <a:cs typeface="Arial"/>
            </a:rPr>
            <a:t>Press Alt+Enter to add rows within the same cell. </a:t>
          </a:r>
        </a:p>
      </xdr:txBody>
    </xdr:sp>
    <xdr:clientData/>
  </xdr:twoCellAnchor>
  <xdr:twoCellAnchor>
    <xdr:from>
      <xdr:col>32</xdr:col>
      <xdr:colOff>18490</xdr:colOff>
      <xdr:row>24</xdr:row>
      <xdr:rowOff>47065</xdr:rowOff>
    </xdr:from>
    <xdr:to>
      <xdr:col>38</xdr:col>
      <xdr:colOff>549985</xdr:colOff>
      <xdr:row>31</xdr:row>
      <xdr:rowOff>62754</xdr:rowOff>
    </xdr:to>
    <xdr:sp macro="" textlink="">
      <xdr:nvSpPr>
        <xdr:cNvPr id="5" name="Text Box 1">
          <a:extLst>
            <a:ext uri="{FF2B5EF4-FFF2-40B4-BE49-F238E27FC236}">
              <a16:creationId xmlns:a16="http://schemas.microsoft.com/office/drawing/2014/main" id="{29743959-B8A9-4E6A-9604-C27359DBC1FB}"/>
            </a:ext>
          </a:extLst>
        </xdr:cNvPr>
        <xdr:cNvSpPr txBox="1">
          <a:spLocks noChangeArrowheads="1"/>
        </xdr:cNvSpPr>
      </xdr:nvSpPr>
      <xdr:spPr bwMode="auto">
        <a:xfrm>
          <a:off x="10648390" y="4123765"/>
          <a:ext cx="2817495" cy="16825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strike="noStrike">
              <a:solidFill>
                <a:srgbClr val="000000"/>
              </a:solidFill>
              <a:latin typeface="Arial"/>
              <a:cs typeface="Arial"/>
            </a:rPr>
            <a:t>To insert a line : Select a complete line </a:t>
          </a:r>
          <a:r>
            <a:rPr lang="en-US" sz="1000" b="0" i="0">
              <a:effectLst/>
              <a:latin typeface="+mn-lt"/>
              <a:ea typeface="+mn-ea"/>
              <a:cs typeface="+mn-cs"/>
            </a:rPr>
            <a:t>(by selecting the row number) </a:t>
          </a:r>
          <a:r>
            <a:rPr lang="en-US" sz="1000" b="0" i="0" strike="noStrike">
              <a:solidFill>
                <a:srgbClr val="000000"/>
              </a:solidFill>
              <a:latin typeface="Arial"/>
              <a:cs typeface="Arial"/>
            </a:rPr>
            <a:t>and then :</a:t>
          </a:r>
        </a:p>
        <a:p>
          <a:pPr algn="l" rtl="0">
            <a:defRPr sz="1000"/>
          </a:pPr>
          <a:r>
            <a:rPr lang="en-US" sz="1000" b="0" i="0" strike="noStrike" baseline="0">
              <a:solidFill>
                <a:srgbClr val="000000"/>
              </a:solidFill>
              <a:latin typeface="Arial"/>
              <a:cs typeface="Arial"/>
            </a:rPr>
            <a:t>     1 - Right Click </a:t>
          </a:r>
        </a:p>
        <a:p>
          <a:pPr algn="l" rtl="0">
            <a:defRPr sz="1000"/>
          </a:pPr>
          <a:r>
            <a:rPr lang="en-US" sz="1000" b="0" i="0" strike="noStrike" baseline="0">
              <a:solidFill>
                <a:srgbClr val="000000"/>
              </a:solidFill>
              <a:latin typeface="Arial"/>
              <a:cs typeface="Arial"/>
            </a:rPr>
            <a:t>     2 - Select [Copy]</a:t>
          </a:r>
        </a:p>
        <a:p>
          <a:pPr algn="l" rtl="0">
            <a:defRPr sz="1000"/>
          </a:pPr>
          <a:r>
            <a:rPr lang="en-US" sz="1000" b="0" i="0" strike="noStrike" baseline="0">
              <a:solidFill>
                <a:srgbClr val="000000"/>
              </a:solidFill>
              <a:latin typeface="Arial"/>
              <a:cs typeface="Arial"/>
            </a:rPr>
            <a:t>     3 - Right Click</a:t>
          </a:r>
        </a:p>
        <a:p>
          <a:pPr algn="l" rtl="0">
            <a:defRPr sz="1000"/>
          </a:pPr>
          <a:r>
            <a:rPr lang="en-US" sz="1000" b="0" i="0" strike="noStrike" baseline="0">
              <a:solidFill>
                <a:srgbClr val="000000"/>
              </a:solidFill>
              <a:latin typeface="Arial"/>
              <a:cs typeface="Arial"/>
            </a:rPr>
            <a:t>     3 - [Insert Copied Cells]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1081726</xdr:colOff>
      <xdr:row>0</xdr:row>
      <xdr:rowOff>19050</xdr:rowOff>
    </xdr:from>
    <xdr:to>
      <xdr:col>13</xdr:col>
      <xdr:colOff>3430178</xdr:colOff>
      <xdr:row>0</xdr:row>
      <xdr:rowOff>741045</xdr:rowOff>
    </xdr:to>
    <xdr:pic>
      <xdr:nvPicPr>
        <xdr:cNvPr id="3" name="Bildobjekt 3">
          <a:extLst>
            <a:ext uri="{FF2B5EF4-FFF2-40B4-BE49-F238E27FC236}">
              <a16:creationId xmlns:a16="http://schemas.microsoft.com/office/drawing/2014/main" id="{4D545C8E-4CD1-49CD-B247-0E3D98C1AC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0" t="-100157" r="-15664" b="-101867"/>
        <a:stretch/>
      </xdr:blipFill>
      <xdr:spPr bwMode="auto">
        <a:xfrm>
          <a:off x="10882951" y="19050"/>
          <a:ext cx="2253202" cy="7334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1081726</xdr:colOff>
      <xdr:row>0</xdr:row>
      <xdr:rowOff>19050</xdr:rowOff>
    </xdr:from>
    <xdr:to>
      <xdr:col>13</xdr:col>
      <xdr:colOff>3430178</xdr:colOff>
      <xdr:row>0</xdr:row>
      <xdr:rowOff>744855</xdr:rowOff>
    </xdr:to>
    <xdr:pic>
      <xdr:nvPicPr>
        <xdr:cNvPr id="2" name="Bildobjekt 3">
          <a:extLst>
            <a:ext uri="{FF2B5EF4-FFF2-40B4-BE49-F238E27FC236}">
              <a16:creationId xmlns:a16="http://schemas.microsoft.com/office/drawing/2014/main" id="{3EB6C58B-1CE4-49FC-B384-55C2B6E6D3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0" t="-100157" r="-15664" b="-101867"/>
        <a:stretch/>
      </xdr:blipFill>
      <xdr:spPr bwMode="auto">
        <a:xfrm>
          <a:off x="9920926" y="19050"/>
          <a:ext cx="2253202" cy="733425"/>
        </a:xfrm>
        <a:prstGeom prst="rect">
          <a:avLst/>
        </a:prstGeom>
        <a:solidFill>
          <a:schemeClr val="accent2">
            <a:lumMod val="20000"/>
            <a:lumOff val="80000"/>
          </a:schemeClr>
        </a:solid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1081726</xdr:colOff>
      <xdr:row>0</xdr:row>
      <xdr:rowOff>19050</xdr:rowOff>
    </xdr:from>
    <xdr:to>
      <xdr:col>12</xdr:col>
      <xdr:colOff>3430178</xdr:colOff>
      <xdr:row>0</xdr:row>
      <xdr:rowOff>744855</xdr:rowOff>
    </xdr:to>
    <xdr:pic>
      <xdr:nvPicPr>
        <xdr:cNvPr id="2" name="Bildobjekt 3">
          <a:extLst>
            <a:ext uri="{FF2B5EF4-FFF2-40B4-BE49-F238E27FC236}">
              <a16:creationId xmlns:a16="http://schemas.microsoft.com/office/drawing/2014/main" id="{E96D83F1-7ABD-42D6-8F6C-D06F9F5A19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0" t="-100157" r="-15664" b="-101867"/>
        <a:stretch/>
      </xdr:blipFill>
      <xdr:spPr bwMode="auto">
        <a:xfrm>
          <a:off x="9920926" y="19050"/>
          <a:ext cx="2253202" cy="7334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828675</xdr:colOff>
      <xdr:row>1</xdr:row>
      <xdr:rowOff>57150</xdr:rowOff>
    </xdr:from>
    <xdr:to>
      <xdr:col>3</xdr:col>
      <xdr:colOff>3182842</xdr:colOff>
      <xdr:row>2</xdr:row>
      <xdr:rowOff>304800</xdr:rowOff>
    </xdr:to>
    <xdr:pic>
      <xdr:nvPicPr>
        <xdr:cNvPr id="3" name="Bildobjekt 3">
          <a:extLst>
            <a:ext uri="{FF2B5EF4-FFF2-40B4-BE49-F238E27FC236}">
              <a16:creationId xmlns:a16="http://schemas.microsoft.com/office/drawing/2014/main" id="{526DC145-A195-4E8A-B25B-251EFAA663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0" t="-100157" r="-15664" b="-101867"/>
        <a:stretch/>
      </xdr:blipFill>
      <xdr:spPr bwMode="auto">
        <a:xfrm>
          <a:off x="5829300" y="247650"/>
          <a:ext cx="2253202" cy="7334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ea-eng01:28180/sites/RCSD/KCD/Component%20Development%20Process/CDP%20Templates/TEMPLATE_v1%20-%20Component%20Project%20Assessment%20YYYY-MM-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Template"/>
      <sheetName val="Sheet3"/>
      <sheetName val="Template revision History"/>
    </sheetNames>
    <sheetDataSet>
      <sheetData sheetId="0"/>
      <sheetData sheetId="1">
        <row r="3">
          <cell r="C3" t="str">
            <v>0 Phase 0: Kickoff</v>
          </cell>
        </row>
        <row r="4">
          <cell r="C4" t="str">
            <v>1 Phase 1: Specification</v>
          </cell>
        </row>
        <row r="5">
          <cell r="C5" t="str">
            <v>2 Phase 2: Design (1st pass)</v>
          </cell>
        </row>
        <row r="6">
          <cell r="C6" t="str">
            <v>3 Phase 2: Design (next pass)</v>
          </cell>
        </row>
        <row r="7">
          <cell r="C7" t="str">
            <v>4 Phase 3: Evaluation</v>
          </cell>
        </row>
        <row r="8">
          <cell r="C8" t="str">
            <v>5 Phase 4: Qualification</v>
          </cell>
        </row>
        <row r="9">
          <cell r="C9" t="str">
            <v>6 Phase 5: Production</v>
          </cell>
        </row>
      </sheetData>
      <sheetData sheetId="2"/>
      <sheetData sheetId="3"/>
    </sheetDataSet>
  </externalBook>
</externalLink>
</file>

<file path=xl/theme/theme1.xml><?xml version="1.0" encoding="utf-8"?>
<a:theme xmlns:a="http://schemas.openxmlformats.org/drawingml/2006/main" name="VNBS PPT">
  <a:themeElements>
    <a:clrScheme name="veoneer">
      <a:dk1>
        <a:srgbClr val="323232"/>
      </a:dk1>
      <a:lt1>
        <a:srgbClr val="FFFFFF"/>
      </a:lt1>
      <a:dk2>
        <a:srgbClr val="DADADA"/>
      </a:dk2>
      <a:lt2>
        <a:srgbClr val="9D9D9D"/>
      </a:lt2>
      <a:accent1>
        <a:srgbClr val="001F47"/>
      </a:accent1>
      <a:accent2>
        <a:srgbClr val="60799A"/>
      </a:accent2>
      <a:accent3>
        <a:srgbClr val="AABAD2"/>
      </a:accent3>
      <a:accent4>
        <a:srgbClr val="6BB7AF"/>
      </a:accent4>
      <a:accent5>
        <a:srgbClr val="A6D4CF"/>
      </a:accent5>
      <a:accent6>
        <a:srgbClr val="D3E7E3"/>
      </a:accent6>
      <a:hlink>
        <a:srgbClr val="60799A"/>
      </a:hlink>
      <a:folHlink>
        <a:srgbClr val="7F7F7F"/>
      </a:folHlink>
    </a:clrScheme>
    <a:fontScheme name="Veoneer">
      <a:majorFont>
        <a:latin typeface="Barlow SemiBold"/>
        <a:ea typeface=""/>
        <a:cs typeface=""/>
      </a:majorFont>
      <a:minorFont>
        <a:latin typeface="Barl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gray">
        <a:solidFill>
          <a:schemeClr val="accent4"/>
        </a:solidFill>
        <a:ln>
          <a:noFill/>
        </a:ln>
      </a:spPr>
      <a:bodyPr rtlCol="0" anchor="ctr">
        <a:noAutofit/>
      </a:bodyPr>
      <a:lstStyle>
        <a:defPPr algn="ctr">
          <a:spcBef>
            <a:spcPts val="600"/>
          </a:spcBef>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bg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gn="l">
          <a:spcBef>
            <a:spcPts val="600"/>
          </a:spcBef>
          <a:buClr>
            <a:schemeClr val="accent4"/>
          </a:buClr>
          <a:defRPr dirty="0" smtClean="0"/>
        </a:defPPr>
      </a:lstStyle>
    </a:txDef>
  </a:objectDefaults>
  <a:extraClrSchemeLst/>
  <a:custClrLst>
    <a:custClr name="Black">
      <a:srgbClr val="000000"/>
    </a:custClr>
    <a:custClr name="2">
      <a:srgbClr val="8F0043"/>
    </a:custClr>
    <a:custClr name="3">
      <a:srgbClr val="BC668E"/>
    </a:custClr>
    <a:custClr name="4">
      <a:srgbClr val="D8A6BD"/>
    </a:custClr>
    <a:custClr name="5">
      <a:srgbClr val="EB5A50"/>
    </a:custClr>
    <a:custClr name="6">
      <a:srgbClr val="F39C96"/>
    </a:custClr>
    <a:custClr name="7">
      <a:srgbClr val="F9CECA"/>
    </a:custClr>
    <a:custClr name="8">
      <a:srgbClr val="FFC638"/>
    </a:custClr>
    <a:custClr name="9">
      <a:srgbClr val="FFDD88"/>
    </a:custClr>
    <a:custClr name="10">
      <a:srgbClr val="FFEBB9"/>
    </a:custClr>
  </a:custClrLst>
  <a:extLst>
    <a:ext uri="{05A4C25C-085E-4340-85A3-A5531E510DB2}">
      <thm15:themeFamily xmlns:thm15="http://schemas.microsoft.com/office/thememl/2012/main" name="VNBS PPT" id="{7F5022DC-39C3-45B0-8C71-020A83F62650}" vid="{740A2CDB-E4FE-42F3-8A30-1C8990CC845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A2C4-F819-497A-AE87-76DF72D0CC61}">
  <sheetPr codeName="Feuil3">
    <tabColor rgb="FFFF0000"/>
  </sheetPr>
  <dimension ref="A1:S99"/>
  <sheetViews>
    <sheetView showGridLines="0" tabSelected="1" zoomScaleNormal="100" workbookViewId="0">
      <selection activeCell="C12" sqref="C12:S12"/>
    </sheetView>
  </sheetViews>
  <sheetFormatPr defaultColWidth="11.25" defaultRowHeight="15"/>
  <cols>
    <col min="1" max="20" width="7.875" customWidth="1"/>
  </cols>
  <sheetData>
    <row r="1" spans="1:19" ht="21">
      <c r="A1" s="460" t="s">
        <v>0</v>
      </c>
      <c r="B1" s="460"/>
      <c r="C1" s="460"/>
      <c r="D1" s="460"/>
      <c r="E1" s="460"/>
      <c r="F1" s="460"/>
      <c r="G1" s="460"/>
      <c r="H1" s="460"/>
      <c r="I1" s="460"/>
      <c r="J1" s="460"/>
      <c r="K1" s="460"/>
      <c r="L1" s="460"/>
      <c r="M1" s="460"/>
      <c r="N1" s="460"/>
      <c r="O1" s="460"/>
      <c r="P1" s="460"/>
      <c r="Q1" s="460"/>
      <c r="R1" s="460"/>
      <c r="S1" s="460"/>
    </row>
    <row r="4" spans="1:19" ht="15.75">
      <c r="A4" s="207" t="s">
        <v>1</v>
      </c>
    </row>
    <row r="5" spans="1:19">
      <c r="A5" s="462" t="s">
        <v>2</v>
      </c>
      <c r="B5" s="462"/>
      <c r="C5" s="462"/>
      <c r="D5" s="462"/>
      <c r="E5" s="462"/>
      <c r="F5" s="462"/>
      <c r="G5" s="462"/>
      <c r="H5" s="462"/>
      <c r="I5" s="462"/>
      <c r="J5" s="462"/>
      <c r="K5" s="462"/>
      <c r="L5" s="462"/>
      <c r="M5" s="462"/>
      <c r="N5" s="462"/>
      <c r="O5" s="462"/>
      <c r="P5" s="462"/>
      <c r="Q5" s="462"/>
      <c r="R5" s="462"/>
      <c r="S5" s="462"/>
    </row>
    <row r="7" spans="1:19" ht="15.75">
      <c r="A7" s="208" t="s">
        <v>3</v>
      </c>
      <c r="B7" s="209"/>
      <c r="C7" s="209"/>
    </row>
    <row r="8" spans="1:19">
      <c r="C8" s="463" t="s">
        <v>4</v>
      </c>
      <c r="D8" s="463"/>
      <c r="E8" s="463"/>
      <c r="F8" s="463"/>
      <c r="G8" s="463"/>
      <c r="H8" s="463"/>
      <c r="I8" s="463"/>
      <c r="J8" s="463"/>
      <c r="K8" s="463"/>
      <c r="L8" s="463"/>
      <c r="M8" s="463"/>
      <c r="N8" s="463"/>
      <c r="O8" s="463"/>
      <c r="P8" s="463"/>
      <c r="Q8" s="463"/>
      <c r="R8" s="463"/>
      <c r="S8" s="463"/>
    </row>
    <row r="9" spans="1:19" ht="27.4" customHeight="1">
      <c r="C9" s="464" t="s">
        <v>5</v>
      </c>
      <c r="D9" s="464"/>
      <c r="E9" s="464"/>
      <c r="F9" s="464"/>
      <c r="G9" s="464"/>
      <c r="H9" s="464"/>
      <c r="I9" s="464"/>
      <c r="J9" s="464"/>
      <c r="K9" s="464"/>
      <c r="L9" s="464"/>
      <c r="M9" s="464"/>
      <c r="N9" s="464"/>
      <c r="O9" s="464"/>
      <c r="P9" s="464"/>
      <c r="Q9" s="464"/>
      <c r="R9" s="464"/>
      <c r="S9" s="464"/>
    </row>
    <row r="10" spans="1:19">
      <c r="C10" t="s">
        <v>6</v>
      </c>
    </row>
    <row r="11" spans="1:19" ht="40.15" customHeight="1">
      <c r="C11" s="461" t="s">
        <v>7</v>
      </c>
      <c r="D11" s="464"/>
      <c r="E11" s="464"/>
      <c r="F11" s="464"/>
      <c r="G11" s="464"/>
      <c r="H11" s="464"/>
      <c r="I11" s="464"/>
      <c r="J11" s="464"/>
      <c r="K11" s="464"/>
      <c r="L11" s="464"/>
      <c r="M11" s="464"/>
      <c r="N11" s="464"/>
      <c r="O11" s="464"/>
      <c r="P11" s="464"/>
      <c r="Q11" s="464"/>
      <c r="R11" s="464"/>
      <c r="S11" s="464"/>
    </row>
    <row r="12" spans="1:19" ht="33.4" customHeight="1">
      <c r="C12" s="461" t="s">
        <v>8</v>
      </c>
      <c r="D12" s="461"/>
      <c r="E12" s="461"/>
      <c r="F12" s="461"/>
      <c r="G12" s="461"/>
      <c r="H12" s="461"/>
      <c r="I12" s="461"/>
      <c r="J12" s="461"/>
      <c r="K12" s="461"/>
      <c r="L12" s="461"/>
      <c r="M12" s="461"/>
      <c r="N12" s="461"/>
      <c r="O12" s="461"/>
      <c r="P12" s="461"/>
      <c r="Q12" s="461"/>
      <c r="R12" s="461"/>
      <c r="S12" s="461"/>
    </row>
    <row r="13" spans="1:19" ht="20.45" customHeight="1">
      <c r="C13" s="456" t="s">
        <v>9</v>
      </c>
      <c r="D13" s="457"/>
      <c r="E13" s="457"/>
      <c r="F13" s="457"/>
      <c r="G13" s="457"/>
      <c r="H13" s="457"/>
      <c r="I13" s="457"/>
      <c r="J13" s="457"/>
      <c r="K13" s="457"/>
      <c r="L13" s="457"/>
      <c r="M13" s="457"/>
      <c r="N13" s="457"/>
      <c r="O13" s="457"/>
      <c r="P13" s="457"/>
      <c r="Q13" s="457"/>
      <c r="R13" s="457"/>
      <c r="S13" s="457"/>
    </row>
    <row r="14" spans="1:19">
      <c r="C14" s="210" t="s">
        <v>10</v>
      </c>
      <c r="D14" s="211"/>
      <c r="E14" s="211"/>
      <c r="F14" s="211"/>
      <c r="G14" s="211"/>
      <c r="H14" s="211"/>
      <c r="I14" s="211"/>
      <c r="J14" s="211"/>
      <c r="K14" s="211"/>
      <c r="L14" s="211"/>
      <c r="M14" s="211"/>
      <c r="N14" s="211"/>
      <c r="O14" s="211"/>
      <c r="P14" s="458"/>
      <c r="Q14" s="459"/>
      <c r="R14" s="211"/>
      <c r="S14" s="211"/>
    </row>
    <row r="15" spans="1:19" ht="30" customHeight="1">
      <c r="C15" s="453" t="s">
        <v>11</v>
      </c>
      <c r="D15" s="453"/>
      <c r="E15" s="453"/>
      <c r="F15" s="453"/>
      <c r="G15" s="453"/>
      <c r="H15" s="453"/>
      <c r="I15" s="453"/>
      <c r="J15" s="453"/>
      <c r="K15" s="453"/>
      <c r="L15" s="453"/>
      <c r="M15" s="453"/>
      <c r="N15" s="453"/>
      <c r="O15" s="453"/>
      <c r="P15" s="453"/>
      <c r="Q15" s="453"/>
      <c r="R15" s="453"/>
      <c r="S15" s="453"/>
    </row>
    <row r="16" spans="1:19" ht="14.45" customHeight="1">
      <c r="C16" s="212" t="s">
        <v>12</v>
      </c>
    </row>
    <row r="20" spans="1:19">
      <c r="A20" s="213" t="s">
        <v>13</v>
      </c>
    </row>
    <row r="21" spans="1:19" ht="60" customHeight="1">
      <c r="C21" s="453" t="s">
        <v>194</v>
      </c>
      <c r="D21" s="453"/>
      <c r="E21" s="453"/>
      <c r="F21" s="453"/>
      <c r="G21" s="453"/>
      <c r="H21" s="453"/>
      <c r="I21" s="453"/>
      <c r="J21" s="453"/>
      <c r="K21" s="453"/>
      <c r="L21" s="453"/>
      <c r="M21" s="453"/>
      <c r="N21" s="453"/>
      <c r="O21" s="453"/>
      <c r="P21" s="453"/>
      <c r="Q21" s="453"/>
      <c r="R21" s="453"/>
      <c r="S21" s="453"/>
    </row>
    <row r="22" spans="1:19" ht="88.15" customHeight="1">
      <c r="C22" s="453" t="s">
        <v>14</v>
      </c>
      <c r="D22" s="455"/>
      <c r="E22" s="455"/>
      <c r="F22" s="455"/>
      <c r="G22" s="455"/>
      <c r="H22" s="455"/>
      <c r="I22" s="455"/>
      <c r="J22" s="455"/>
      <c r="K22" s="455"/>
      <c r="L22" s="455"/>
      <c r="M22" s="455"/>
      <c r="N22" s="455"/>
      <c r="O22" s="455"/>
      <c r="P22" s="455"/>
      <c r="Q22" s="455"/>
      <c r="R22" s="455"/>
      <c r="S22" s="455"/>
    </row>
    <row r="24" spans="1:19" ht="75" customHeight="1">
      <c r="C24" s="453" t="s">
        <v>15</v>
      </c>
      <c r="D24" s="455"/>
      <c r="E24" s="455"/>
      <c r="F24" s="455"/>
      <c r="G24" s="455"/>
      <c r="H24" s="455"/>
      <c r="I24" s="455"/>
      <c r="J24" s="455"/>
      <c r="K24" s="455"/>
      <c r="L24" s="455"/>
      <c r="M24" s="455"/>
      <c r="N24" s="455"/>
      <c r="O24" s="455"/>
      <c r="P24" s="455"/>
      <c r="Q24" s="455"/>
      <c r="R24" s="455"/>
      <c r="S24" s="455"/>
    </row>
    <row r="25" spans="1:19" ht="75" customHeight="1">
      <c r="C25" s="453" t="s">
        <v>195</v>
      </c>
      <c r="D25" s="454"/>
      <c r="E25" s="454"/>
      <c r="F25" s="454"/>
      <c r="G25" s="454"/>
      <c r="H25" s="454"/>
      <c r="I25" s="454"/>
      <c r="J25" s="454"/>
      <c r="K25" s="454"/>
      <c r="L25" s="454"/>
      <c r="M25" s="454"/>
      <c r="N25" s="454"/>
      <c r="O25" s="454"/>
      <c r="P25" s="454"/>
      <c r="Q25" s="454"/>
      <c r="R25" s="454"/>
      <c r="S25" s="454"/>
    </row>
    <row r="26" spans="1:19" ht="126.6" customHeight="1">
      <c r="C26" s="453" t="s">
        <v>16</v>
      </c>
      <c r="D26" s="454"/>
      <c r="E26" s="454"/>
      <c r="F26" s="454"/>
      <c r="G26" s="454"/>
      <c r="H26" s="454"/>
      <c r="I26" s="454"/>
      <c r="J26" s="454"/>
      <c r="K26" s="454"/>
      <c r="L26" s="454"/>
      <c r="M26" s="454"/>
      <c r="N26" s="454"/>
      <c r="O26" s="454"/>
      <c r="P26" s="454"/>
      <c r="Q26" s="454"/>
      <c r="R26" s="454"/>
      <c r="S26" s="454"/>
    </row>
    <row r="27" spans="1:19" ht="83.25" customHeight="1">
      <c r="C27" s="453" t="s">
        <v>17</v>
      </c>
      <c r="D27" s="454"/>
      <c r="E27" s="454"/>
      <c r="F27" s="454"/>
      <c r="G27" s="454"/>
      <c r="H27" s="454"/>
      <c r="I27" s="454"/>
      <c r="J27" s="454"/>
      <c r="K27" s="454"/>
      <c r="L27" s="454"/>
      <c r="M27" s="454"/>
      <c r="N27" s="454"/>
      <c r="O27" s="454"/>
      <c r="P27" s="454"/>
      <c r="Q27" s="454"/>
      <c r="R27" s="454"/>
      <c r="S27" s="454"/>
    </row>
    <row r="29" spans="1:19">
      <c r="A29" s="213" t="s">
        <v>206</v>
      </c>
    </row>
    <row r="31" spans="1:19" ht="18.75">
      <c r="B31" s="408" t="s">
        <v>210</v>
      </c>
    </row>
    <row r="43" spans="2:2" ht="18.75">
      <c r="B43" s="408" t="s">
        <v>207</v>
      </c>
    </row>
    <row r="55" spans="2:2" ht="18.75">
      <c r="B55" s="408" t="s">
        <v>213</v>
      </c>
    </row>
    <row r="75" spans="2:2" ht="18.75">
      <c r="B75" s="408" t="s">
        <v>214</v>
      </c>
    </row>
    <row r="87" spans="2:2">
      <c r="B87" s="407" t="s">
        <v>208</v>
      </c>
    </row>
    <row r="99" spans="2:2">
      <c r="B99" s="407" t="s">
        <v>209</v>
      </c>
    </row>
  </sheetData>
  <sheetProtection algorithmName="SHA-512" hashValue="BvUemcbK5VT4ZKeXajYEyCuk1Dbj4ePBLfavtJ45vh9fSSwAsNFDswY/zzSWE9PD+5/cd9F7P2K71LQ8wz0imw==" saltValue="pANYCWA2LnoParloJXRNTQ==" spinCount="100000" sheet="1" autoFilter="0" pivotTables="0"/>
  <mergeCells count="15">
    <mergeCell ref="C13:S13"/>
    <mergeCell ref="P14:Q14"/>
    <mergeCell ref="C15:S15"/>
    <mergeCell ref="A1:S1"/>
    <mergeCell ref="C12:S12"/>
    <mergeCell ref="A5:S5"/>
    <mergeCell ref="C8:S8"/>
    <mergeCell ref="C11:S11"/>
    <mergeCell ref="C9:S9"/>
    <mergeCell ref="C27:S27"/>
    <mergeCell ref="C21:S21"/>
    <mergeCell ref="C22:S22"/>
    <mergeCell ref="C24:S24"/>
    <mergeCell ref="C25:S25"/>
    <mergeCell ref="C26:S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D19"/>
  <sheetViews>
    <sheetView zoomScale="85" zoomScaleNormal="85" workbookViewId="0">
      <selection activeCell="C24" sqref="C24"/>
    </sheetView>
  </sheetViews>
  <sheetFormatPr defaultColWidth="8.75" defaultRowHeight="12.75"/>
  <cols>
    <col min="1" max="1" width="10.875" style="360" customWidth="1"/>
    <col min="2" max="2" width="11.875" style="360" customWidth="1"/>
    <col min="3" max="3" width="119.375" style="361" customWidth="1"/>
    <col min="4" max="4" width="15.375" style="360" customWidth="1"/>
    <col min="5" max="256" width="8.75" style="361"/>
    <col min="257" max="257" width="9.875" style="361" customWidth="1"/>
    <col min="258" max="258" width="10.75" style="361" customWidth="1"/>
    <col min="259" max="259" width="57.75" style="361" customWidth="1"/>
    <col min="260" max="512" width="8.75" style="361"/>
    <col min="513" max="513" width="9.875" style="361" customWidth="1"/>
    <col min="514" max="514" width="10.75" style="361" customWidth="1"/>
    <col min="515" max="515" width="57.75" style="361" customWidth="1"/>
    <col min="516" max="768" width="8.75" style="361"/>
    <col min="769" max="769" width="9.875" style="361" customWidth="1"/>
    <col min="770" max="770" width="10.75" style="361" customWidth="1"/>
    <col min="771" max="771" width="57.75" style="361" customWidth="1"/>
    <col min="772" max="1024" width="8.75" style="361"/>
    <col min="1025" max="1025" width="9.875" style="361" customWidth="1"/>
    <col min="1026" max="1026" width="10.75" style="361" customWidth="1"/>
    <col min="1027" max="1027" width="57.75" style="361" customWidth="1"/>
    <col min="1028" max="1280" width="8.75" style="361"/>
    <col min="1281" max="1281" width="9.875" style="361" customWidth="1"/>
    <col min="1282" max="1282" width="10.75" style="361" customWidth="1"/>
    <col min="1283" max="1283" width="57.75" style="361" customWidth="1"/>
    <col min="1284" max="1536" width="8.75" style="361"/>
    <col min="1537" max="1537" width="9.875" style="361" customWidth="1"/>
    <col min="1538" max="1538" width="10.75" style="361" customWidth="1"/>
    <col min="1539" max="1539" width="57.75" style="361" customWidth="1"/>
    <col min="1540" max="1792" width="8.75" style="361"/>
    <col min="1793" max="1793" width="9.875" style="361" customWidth="1"/>
    <col min="1794" max="1794" width="10.75" style="361" customWidth="1"/>
    <col min="1795" max="1795" width="57.75" style="361" customWidth="1"/>
    <col min="1796" max="2048" width="8.75" style="361"/>
    <col min="2049" max="2049" width="9.875" style="361" customWidth="1"/>
    <col min="2050" max="2050" width="10.75" style="361" customWidth="1"/>
    <col min="2051" max="2051" width="57.75" style="361" customWidth="1"/>
    <col min="2052" max="2304" width="8.75" style="361"/>
    <col min="2305" max="2305" width="9.875" style="361" customWidth="1"/>
    <col min="2306" max="2306" width="10.75" style="361" customWidth="1"/>
    <col min="2307" max="2307" width="57.75" style="361" customWidth="1"/>
    <col min="2308" max="2560" width="8.75" style="361"/>
    <col min="2561" max="2561" width="9.875" style="361" customWidth="1"/>
    <col min="2562" max="2562" width="10.75" style="361" customWidth="1"/>
    <col min="2563" max="2563" width="57.75" style="361" customWidth="1"/>
    <col min="2564" max="2816" width="8.75" style="361"/>
    <col min="2817" max="2817" width="9.875" style="361" customWidth="1"/>
    <col min="2818" max="2818" width="10.75" style="361" customWidth="1"/>
    <col min="2819" max="2819" width="57.75" style="361" customWidth="1"/>
    <col min="2820" max="3072" width="8.75" style="361"/>
    <col min="3073" max="3073" width="9.875" style="361" customWidth="1"/>
    <col min="3074" max="3074" width="10.75" style="361" customWidth="1"/>
    <col min="3075" max="3075" width="57.75" style="361" customWidth="1"/>
    <col min="3076" max="3328" width="8.75" style="361"/>
    <col min="3329" max="3329" width="9.875" style="361" customWidth="1"/>
    <col min="3330" max="3330" width="10.75" style="361" customWidth="1"/>
    <col min="3331" max="3331" width="57.75" style="361" customWidth="1"/>
    <col min="3332" max="3584" width="8.75" style="361"/>
    <col min="3585" max="3585" width="9.875" style="361" customWidth="1"/>
    <col min="3586" max="3586" width="10.75" style="361" customWidth="1"/>
    <col min="3587" max="3587" width="57.75" style="361" customWidth="1"/>
    <col min="3588" max="3840" width="8.75" style="361"/>
    <col min="3841" max="3841" width="9.875" style="361" customWidth="1"/>
    <col min="3842" max="3842" width="10.75" style="361" customWidth="1"/>
    <col min="3843" max="3843" width="57.75" style="361" customWidth="1"/>
    <col min="3844" max="4096" width="8.75" style="361"/>
    <col min="4097" max="4097" width="9.875" style="361" customWidth="1"/>
    <col min="4098" max="4098" width="10.75" style="361" customWidth="1"/>
    <col min="4099" max="4099" width="57.75" style="361" customWidth="1"/>
    <col min="4100" max="4352" width="8.75" style="361"/>
    <col min="4353" max="4353" width="9.875" style="361" customWidth="1"/>
    <col min="4354" max="4354" width="10.75" style="361" customWidth="1"/>
    <col min="4355" max="4355" width="57.75" style="361" customWidth="1"/>
    <col min="4356" max="4608" width="8.75" style="361"/>
    <col min="4609" max="4609" width="9.875" style="361" customWidth="1"/>
    <col min="4610" max="4610" width="10.75" style="361" customWidth="1"/>
    <col min="4611" max="4611" width="57.75" style="361" customWidth="1"/>
    <col min="4612" max="4864" width="8.75" style="361"/>
    <col min="4865" max="4865" width="9.875" style="361" customWidth="1"/>
    <col min="4866" max="4866" width="10.75" style="361" customWidth="1"/>
    <col min="4867" max="4867" width="57.75" style="361" customWidth="1"/>
    <col min="4868" max="5120" width="8.75" style="361"/>
    <col min="5121" max="5121" width="9.875" style="361" customWidth="1"/>
    <col min="5122" max="5122" width="10.75" style="361" customWidth="1"/>
    <col min="5123" max="5123" width="57.75" style="361" customWidth="1"/>
    <col min="5124" max="5376" width="8.75" style="361"/>
    <col min="5377" max="5377" width="9.875" style="361" customWidth="1"/>
    <col min="5378" max="5378" width="10.75" style="361" customWidth="1"/>
    <col min="5379" max="5379" width="57.75" style="361" customWidth="1"/>
    <col min="5380" max="5632" width="8.75" style="361"/>
    <col min="5633" max="5633" width="9.875" style="361" customWidth="1"/>
    <col min="5634" max="5634" width="10.75" style="361" customWidth="1"/>
    <col min="5635" max="5635" width="57.75" style="361" customWidth="1"/>
    <col min="5636" max="5888" width="8.75" style="361"/>
    <col min="5889" max="5889" width="9.875" style="361" customWidth="1"/>
    <col min="5890" max="5890" width="10.75" style="361" customWidth="1"/>
    <col min="5891" max="5891" width="57.75" style="361" customWidth="1"/>
    <col min="5892" max="6144" width="8.75" style="361"/>
    <col min="6145" max="6145" width="9.875" style="361" customWidth="1"/>
    <col min="6146" max="6146" width="10.75" style="361" customWidth="1"/>
    <col min="6147" max="6147" width="57.75" style="361" customWidth="1"/>
    <col min="6148" max="6400" width="8.75" style="361"/>
    <col min="6401" max="6401" width="9.875" style="361" customWidth="1"/>
    <col min="6402" max="6402" width="10.75" style="361" customWidth="1"/>
    <col min="6403" max="6403" width="57.75" style="361" customWidth="1"/>
    <col min="6404" max="6656" width="8.75" style="361"/>
    <col min="6657" max="6657" width="9.875" style="361" customWidth="1"/>
    <col min="6658" max="6658" width="10.75" style="361" customWidth="1"/>
    <col min="6659" max="6659" width="57.75" style="361" customWidth="1"/>
    <col min="6660" max="6912" width="8.75" style="361"/>
    <col min="6913" max="6913" width="9.875" style="361" customWidth="1"/>
    <col min="6914" max="6914" width="10.75" style="361" customWidth="1"/>
    <col min="6915" max="6915" width="57.75" style="361" customWidth="1"/>
    <col min="6916" max="7168" width="8.75" style="361"/>
    <col min="7169" max="7169" width="9.875" style="361" customWidth="1"/>
    <col min="7170" max="7170" width="10.75" style="361" customWidth="1"/>
    <col min="7171" max="7171" width="57.75" style="361" customWidth="1"/>
    <col min="7172" max="7424" width="8.75" style="361"/>
    <col min="7425" max="7425" width="9.875" style="361" customWidth="1"/>
    <col min="7426" max="7426" width="10.75" style="361" customWidth="1"/>
    <col min="7427" max="7427" width="57.75" style="361" customWidth="1"/>
    <col min="7428" max="7680" width="8.75" style="361"/>
    <col min="7681" max="7681" width="9.875" style="361" customWidth="1"/>
    <col min="7682" max="7682" width="10.75" style="361" customWidth="1"/>
    <col min="7683" max="7683" width="57.75" style="361" customWidth="1"/>
    <col min="7684" max="7936" width="8.75" style="361"/>
    <col min="7937" max="7937" width="9.875" style="361" customWidth="1"/>
    <col min="7938" max="7938" width="10.75" style="361" customWidth="1"/>
    <col min="7939" max="7939" width="57.75" style="361" customWidth="1"/>
    <col min="7940" max="8192" width="8.75" style="361"/>
    <col min="8193" max="8193" width="9.875" style="361" customWidth="1"/>
    <col min="8194" max="8194" width="10.75" style="361" customWidth="1"/>
    <col min="8195" max="8195" width="57.75" style="361" customWidth="1"/>
    <col min="8196" max="8448" width="8.75" style="361"/>
    <col min="8449" max="8449" width="9.875" style="361" customWidth="1"/>
    <col min="8450" max="8450" width="10.75" style="361" customWidth="1"/>
    <col min="8451" max="8451" width="57.75" style="361" customWidth="1"/>
    <col min="8452" max="8704" width="8.75" style="361"/>
    <col min="8705" max="8705" width="9.875" style="361" customWidth="1"/>
    <col min="8706" max="8706" width="10.75" style="361" customWidth="1"/>
    <col min="8707" max="8707" width="57.75" style="361" customWidth="1"/>
    <col min="8708" max="8960" width="8.75" style="361"/>
    <col min="8961" max="8961" width="9.875" style="361" customWidth="1"/>
    <col min="8962" max="8962" width="10.75" style="361" customWidth="1"/>
    <col min="8963" max="8963" width="57.75" style="361" customWidth="1"/>
    <col min="8964" max="9216" width="8.75" style="361"/>
    <col min="9217" max="9217" width="9.875" style="361" customWidth="1"/>
    <col min="9218" max="9218" width="10.75" style="361" customWidth="1"/>
    <col min="9219" max="9219" width="57.75" style="361" customWidth="1"/>
    <col min="9220" max="9472" width="8.75" style="361"/>
    <col min="9473" max="9473" width="9.875" style="361" customWidth="1"/>
    <col min="9474" max="9474" width="10.75" style="361" customWidth="1"/>
    <col min="9475" max="9475" width="57.75" style="361" customWidth="1"/>
    <col min="9476" max="9728" width="8.75" style="361"/>
    <col min="9729" max="9729" width="9.875" style="361" customWidth="1"/>
    <col min="9730" max="9730" width="10.75" style="361" customWidth="1"/>
    <col min="9731" max="9731" width="57.75" style="361" customWidth="1"/>
    <col min="9732" max="9984" width="8.75" style="361"/>
    <col min="9985" max="9985" width="9.875" style="361" customWidth="1"/>
    <col min="9986" max="9986" width="10.75" style="361" customWidth="1"/>
    <col min="9987" max="9987" width="57.75" style="361" customWidth="1"/>
    <col min="9988" max="10240" width="8.75" style="361"/>
    <col min="10241" max="10241" width="9.875" style="361" customWidth="1"/>
    <col min="10242" max="10242" width="10.75" style="361" customWidth="1"/>
    <col min="10243" max="10243" width="57.75" style="361" customWidth="1"/>
    <col min="10244" max="10496" width="8.75" style="361"/>
    <col min="10497" max="10497" width="9.875" style="361" customWidth="1"/>
    <col min="10498" max="10498" width="10.75" style="361" customWidth="1"/>
    <col min="10499" max="10499" width="57.75" style="361" customWidth="1"/>
    <col min="10500" max="10752" width="8.75" style="361"/>
    <col min="10753" max="10753" width="9.875" style="361" customWidth="1"/>
    <col min="10754" max="10754" width="10.75" style="361" customWidth="1"/>
    <col min="10755" max="10755" width="57.75" style="361" customWidth="1"/>
    <col min="10756" max="11008" width="8.75" style="361"/>
    <col min="11009" max="11009" width="9.875" style="361" customWidth="1"/>
    <col min="11010" max="11010" width="10.75" style="361" customWidth="1"/>
    <col min="11011" max="11011" width="57.75" style="361" customWidth="1"/>
    <col min="11012" max="11264" width="8.75" style="361"/>
    <col min="11265" max="11265" width="9.875" style="361" customWidth="1"/>
    <col min="11266" max="11266" width="10.75" style="361" customWidth="1"/>
    <col min="11267" max="11267" width="57.75" style="361" customWidth="1"/>
    <col min="11268" max="11520" width="8.75" style="361"/>
    <col min="11521" max="11521" width="9.875" style="361" customWidth="1"/>
    <col min="11522" max="11522" width="10.75" style="361" customWidth="1"/>
    <col min="11523" max="11523" width="57.75" style="361" customWidth="1"/>
    <col min="11524" max="11776" width="8.75" style="361"/>
    <col min="11777" max="11777" width="9.875" style="361" customWidth="1"/>
    <col min="11778" max="11778" width="10.75" style="361" customWidth="1"/>
    <col min="11779" max="11779" width="57.75" style="361" customWidth="1"/>
    <col min="11780" max="12032" width="8.75" style="361"/>
    <col min="12033" max="12033" width="9.875" style="361" customWidth="1"/>
    <col min="12034" max="12034" width="10.75" style="361" customWidth="1"/>
    <col min="12035" max="12035" width="57.75" style="361" customWidth="1"/>
    <col min="12036" max="12288" width="8.75" style="361"/>
    <col min="12289" max="12289" width="9.875" style="361" customWidth="1"/>
    <col min="12290" max="12290" width="10.75" style="361" customWidth="1"/>
    <col min="12291" max="12291" width="57.75" style="361" customWidth="1"/>
    <col min="12292" max="12544" width="8.75" style="361"/>
    <col min="12545" max="12545" width="9.875" style="361" customWidth="1"/>
    <col min="12546" max="12546" width="10.75" style="361" customWidth="1"/>
    <col min="12547" max="12547" width="57.75" style="361" customWidth="1"/>
    <col min="12548" max="12800" width="8.75" style="361"/>
    <col min="12801" max="12801" width="9.875" style="361" customWidth="1"/>
    <col min="12802" max="12802" width="10.75" style="361" customWidth="1"/>
    <col min="12803" max="12803" width="57.75" style="361" customWidth="1"/>
    <col min="12804" max="13056" width="8.75" style="361"/>
    <col min="13057" max="13057" width="9.875" style="361" customWidth="1"/>
    <col min="13058" max="13058" width="10.75" style="361" customWidth="1"/>
    <col min="13059" max="13059" width="57.75" style="361" customWidth="1"/>
    <col min="13060" max="13312" width="8.75" style="361"/>
    <col min="13313" max="13313" width="9.875" style="361" customWidth="1"/>
    <col min="13314" max="13314" width="10.75" style="361" customWidth="1"/>
    <col min="13315" max="13315" width="57.75" style="361" customWidth="1"/>
    <col min="13316" max="13568" width="8.75" style="361"/>
    <col min="13569" max="13569" width="9.875" style="361" customWidth="1"/>
    <col min="13570" max="13570" width="10.75" style="361" customWidth="1"/>
    <col min="13571" max="13571" width="57.75" style="361" customWidth="1"/>
    <col min="13572" max="13824" width="8.75" style="361"/>
    <col min="13825" max="13825" width="9.875" style="361" customWidth="1"/>
    <col min="13826" max="13826" width="10.75" style="361" customWidth="1"/>
    <col min="13827" max="13827" width="57.75" style="361" customWidth="1"/>
    <col min="13828" max="14080" width="8.75" style="361"/>
    <col min="14081" max="14081" width="9.875" style="361" customWidth="1"/>
    <col min="14082" max="14082" width="10.75" style="361" customWidth="1"/>
    <col min="14083" max="14083" width="57.75" style="361" customWidth="1"/>
    <col min="14084" max="14336" width="8.75" style="361"/>
    <col min="14337" max="14337" width="9.875" style="361" customWidth="1"/>
    <col min="14338" max="14338" width="10.75" style="361" customWidth="1"/>
    <col min="14339" max="14339" width="57.75" style="361" customWidth="1"/>
    <col min="14340" max="14592" width="8.75" style="361"/>
    <col min="14593" max="14593" width="9.875" style="361" customWidth="1"/>
    <col min="14594" max="14594" width="10.75" style="361" customWidth="1"/>
    <col min="14595" max="14595" width="57.75" style="361" customWidth="1"/>
    <col min="14596" max="14848" width="8.75" style="361"/>
    <col min="14849" max="14849" width="9.875" style="361" customWidth="1"/>
    <col min="14850" max="14850" width="10.75" style="361" customWidth="1"/>
    <col min="14851" max="14851" width="57.75" style="361" customWidth="1"/>
    <col min="14852" max="15104" width="8.75" style="361"/>
    <col min="15105" max="15105" width="9.875" style="361" customWidth="1"/>
    <col min="15106" max="15106" width="10.75" style="361" customWidth="1"/>
    <col min="15107" max="15107" width="57.75" style="361" customWidth="1"/>
    <col min="15108" max="15360" width="8.75" style="361"/>
    <col min="15361" max="15361" width="9.875" style="361" customWidth="1"/>
    <col min="15362" max="15362" width="10.75" style="361" customWidth="1"/>
    <col min="15363" max="15363" width="57.75" style="361" customWidth="1"/>
    <col min="15364" max="15616" width="8.75" style="361"/>
    <col min="15617" max="15617" width="9.875" style="361" customWidth="1"/>
    <col min="15618" max="15618" width="10.75" style="361" customWidth="1"/>
    <col min="15619" max="15619" width="57.75" style="361" customWidth="1"/>
    <col min="15620" max="15872" width="8.75" style="361"/>
    <col min="15873" max="15873" width="9.875" style="361" customWidth="1"/>
    <col min="15874" max="15874" width="10.75" style="361" customWidth="1"/>
    <col min="15875" max="15875" width="57.75" style="361" customWidth="1"/>
    <col min="15876" max="16128" width="8.75" style="361"/>
    <col min="16129" max="16129" width="9.875" style="361" customWidth="1"/>
    <col min="16130" max="16130" width="10.75" style="361" customWidth="1"/>
    <col min="16131" max="16131" width="57.75" style="361" customWidth="1"/>
    <col min="16132" max="16384" width="8.75" style="361"/>
  </cols>
  <sheetData>
    <row r="1" spans="1:4" s="356" customFormat="1" ht="15.75">
      <c r="A1" s="354" t="s">
        <v>18</v>
      </c>
      <c r="B1" s="354" t="s">
        <v>19</v>
      </c>
      <c r="C1" s="355" t="s">
        <v>20</v>
      </c>
      <c r="D1" s="355" t="s">
        <v>21</v>
      </c>
    </row>
    <row r="2" spans="1:4">
      <c r="A2" s="357" t="s">
        <v>22</v>
      </c>
      <c r="B2" s="358">
        <v>44567</v>
      </c>
      <c r="C2" s="359" t="s">
        <v>23</v>
      </c>
      <c r="D2" s="360" t="s">
        <v>24</v>
      </c>
    </row>
    <row r="3" spans="1:4">
      <c r="A3" s="360" t="s">
        <v>204</v>
      </c>
      <c r="B3" s="358">
        <v>44589</v>
      </c>
      <c r="C3" s="361" t="s">
        <v>205</v>
      </c>
      <c r="D3" s="360" t="s">
        <v>24</v>
      </c>
    </row>
    <row r="4" spans="1:4" ht="25.5">
      <c r="A4" s="360" t="s">
        <v>227</v>
      </c>
      <c r="B4" s="358">
        <v>44614</v>
      </c>
      <c r="C4" s="362" t="s">
        <v>212</v>
      </c>
      <c r="D4" s="360" t="s">
        <v>24</v>
      </c>
    </row>
    <row r="5" spans="1:4" ht="38.25">
      <c r="A5" s="360" t="s">
        <v>226</v>
      </c>
      <c r="B5" s="358">
        <v>44886</v>
      </c>
      <c r="C5" s="443" t="s">
        <v>228</v>
      </c>
      <c r="D5" s="360" t="s">
        <v>24</v>
      </c>
    </row>
    <row r="6" spans="1:4">
      <c r="B6" s="358"/>
    </row>
    <row r="7" spans="1:4">
      <c r="B7" s="358"/>
    </row>
    <row r="8" spans="1:4">
      <c r="B8" s="358"/>
    </row>
    <row r="9" spans="1:4">
      <c r="B9" s="358"/>
    </row>
    <row r="10" spans="1:4">
      <c r="B10" s="358"/>
    </row>
    <row r="11" spans="1:4">
      <c r="B11" s="358"/>
    </row>
    <row r="12" spans="1:4">
      <c r="B12" s="358"/>
      <c r="C12" s="362"/>
    </row>
    <row r="13" spans="1:4">
      <c r="B13" s="358"/>
    </row>
    <row r="14" spans="1:4">
      <c r="B14" s="358"/>
    </row>
    <row r="15" spans="1:4">
      <c r="B15" s="358"/>
    </row>
    <row r="16" spans="1:4">
      <c r="B16" s="358"/>
    </row>
    <row r="17" spans="2:2">
      <c r="B17" s="358"/>
    </row>
    <row r="18" spans="2:2">
      <c r="B18" s="358"/>
    </row>
    <row r="19" spans="2:2">
      <c r="B19" s="357"/>
    </row>
  </sheetData>
  <sheetProtection algorithmName="SHA-512" hashValue="PknY4SomCXiNJSta+yNvIGqYuLHfaSyM98AjdLVQo2QWbUM/w6NHlkmDEYfHqI+ErF9InOFbnV+6jmc0u4J5vw==" saltValue="9HN0i9VKJbIY59upKsea+Q==" spinCount="100000" sheet="1" autoFilter="0" pivotTables="0"/>
  <phoneticPr fontId="2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3183-6061-43DA-9087-593241C8465C}">
  <sheetPr codeName="Feuil4">
    <tabColor rgb="FF90CAC4"/>
    <pageSetUpPr fitToPage="1"/>
  </sheetPr>
  <dimension ref="B1:AK189"/>
  <sheetViews>
    <sheetView showGridLines="0" zoomScale="85" zoomScaleNormal="85" zoomScaleSheetLayoutView="93" workbookViewId="0">
      <pane ySplit="11" topLeftCell="A12" activePane="bottomLeft" state="frozen"/>
      <selection activeCell="C14" sqref="C14:G14"/>
      <selection pane="bottomLeft" activeCell="D16" sqref="D16:AA16"/>
    </sheetView>
  </sheetViews>
  <sheetFormatPr defaultColWidth="9.125" defaultRowHeight="12.75"/>
  <cols>
    <col min="1" max="1" width="5.375" style="12" customWidth="1"/>
    <col min="2" max="2" width="4.625" style="12" customWidth="1"/>
    <col min="3" max="3" width="6.25" style="12" customWidth="1"/>
    <col min="4" max="6" width="4.625" style="12" customWidth="1"/>
    <col min="7" max="7" width="5.375" style="12" customWidth="1"/>
    <col min="8" max="20" width="4.625" style="12" customWidth="1"/>
    <col min="21" max="21" width="3.75" style="12" customWidth="1"/>
    <col min="22" max="22" width="4.625" style="12" customWidth="1"/>
    <col min="23" max="23" width="8.875" style="12" customWidth="1"/>
    <col min="24" max="24" width="6.5" style="12" customWidth="1"/>
    <col min="25" max="27" width="4.625" style="12" customWidth="1"/>
    <col min="28" max="28" width="2" style="12" customWidth="1"/>
    <col min="29" max="29" width="1.5" style="12" customWidth="1"/>
    <col min="30" max="30" width="1" style="35" customWidth="1"/>
    <col min="31" max="34" width="10.5" style="388" hidden="1" customWidth="1"/>
    <col min="35" max="35" width="0.875" style="196" customWidth="1"/>
    <col min="36" max="36" width="9.125" style="448"/>
    <col min="37" max="37" width="9.125" style="444"/>
    <col min="38" max="16384" width="9.125" style="12"/>
  </cols>
  <sheetData>
    <row r="1" spans="2:37" ht="7.15" customHeight="1">
      <c r="B1" s="519" t="str">
        <f>IF(AND(U7="",U9=""),"!!!!!!  Please select Type of Change first (Row 7 or 9) ",IF(AND(OR(D15=CHAR(160),D15=""),OR(J15=CHAR(160),J15=""),OR(S15=CHAR(160),S15="")),"PLEASE SELECT A COMMODITY (RAW15)"," "))</f>
        <v xml:space="preserve">!!!!!!  Please select Type of Change first (Row 7 or 9) </v>
      </c>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194"/>
    </row>
    <row r="2" spans="2:37" ht="18">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194"/>
    </row>
    <row r="3" spans="2:37" ht="11.45" customHeight="1" thickBot="1">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194"/>
    </row>
    <row r="4" spans="2:37" ht="9" customHeight="1" thickBot="1">
      <c r="B4" s="168"/>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1"/>
    </row>
    <row r="5" spans="2:37" s="18" customFormat="1" ht="15" customHeight="1">
      <c r="B5" s="167"/>
      <c r="C5" s="13"/>
      <c r="D5" s="14"/>
      <c r="E5" s="14"/>
      <c r="F5" s="14"/>
      <c r="G5" s="14"/>
      <c r="H5" s="14"/>
      <c r="I5" s="14"/>
      <c r="J5" s="14"/>
      <c r="K5" s="14"/>
      <c r="L5" s="14"/>
      <c r="M5" s="14"/>
      <c r="N5" s="14"/>
      <c r="O5" s="14"/>
      <c r="P5" s="14"/>
      <c r="Q5" s="14"/>
      <c r="R5" s="14"/>
      <c r="S5" s="14"/>
      <c r="T5" s="14"/>
      <c r="U5" s="14"/>
      <c r="V5" s="15" t="s">
        <v>25</v>
      </c>
      <c r="W5" s="530"/>
      <c r="X5" s="530"/>
      <c r="Y5" s="530"/>
      <c r="Z5" s="530"/>
      <c r="AA5" s="16"/>
      <c r="AB5" s="17"/>
      <c r="AC5" s="172"/>
      <c r="AD5" s="34"/>
      <c r="AE5" s="389"/>
      <c r="AF5" s="389"/>
      <c r="AG5" s="389"/>
      <c r="AH5" s="389"/>
      <c r="AI5" s="24"/>
      <c r="AJ5" s="449"/>
      <c r="AK5" s="445"/>
    </row>
    <row r="6" spans="2:37" s="18" customFormat="1" ht="3.6" customHeight="1">
      <c r="B6" s="167"/>
      <c r="C6" s="19"/>
      <c r="D6" s="20"/>
      <c r="E6" s="20"/>
      <c r="F6" s="20"/>
      <c r="G6" s="20"/>
      <c r="H6" s="20"/>
      <c r="I6" s="20"/>
      <c r="J6" s="20"/>
      <c r="K6" s="20"/>
      <c r="L6" s="20"/>
      <c r="M6" s="20"/>
      <c r="N6" s="20"/>
      <c r="O6" s="20"/>
      <c r="P6" s="20"/>
      <c r="Q6" s="20"/>
      <c r="R6" s="20"/>
      <c r="S6" s="20"/>
      <c r="T6" s="20"/>
      <c r="U6" s="20"/>
      <c r="V6" s="21"/>
      <c r="W6" s="22"/>
      <c r="X6" s="22"/>
      <c r="Y6" s="22"/>
      <c r="Z6" s="22"/>
      <c r="AA6" s="22"/>
      <c r="AB6" s="23"/>
      <c r="AC6" s="172"/>
      <c r="AD6" s="34"/>
      <c r="AE6" s="389"/>
      <c r="AF6" s="389"/>
      <c r="AG6" s="389"/>
      <c r="AH6" s="389"/>
      <c r="AI6" s="24"/>
      <c r="AJ6" s="449"/>
      <c r="AK6" s="445"/>
    </row>
    <row r="7" spans="2:37" s="18" customFormat="1" ht="18.600000000000001" customHeight="1">
      <c r="B7" s="167"/>
      <c r="C7" s="19"/>
      <c r="D7" s="537" t="s">
        <v>26</v>
      </c>
      <c r="E7" s="537"/>
      <c r="F7" s="537"/>
      <c r="G7" s="537"/>
      <c r="H7" s="537"/>
      <c r="I7" s="537"/>
      <c r="J7" s="537"/>
      <c r="K7" s="537"/>
      <c r="L7" s="537"/>
      <c r="M7" s="537"/>
      <c r="N7" s="537"/>
      <c r="O7" s="537"/>
      <c r="P7" s="537"/>
      <c r="Q7" s="537"/>
      <c r="R7" s="537"/>
      <c r="S7" s="537"/>
      <c r="T7" s="537"/>
      <c r="U7" s="160"/>
      <c r="V7" s="21"/>
      <c r="W7" s="552" t="s">
        <v>28</v>
      </c>
      <c r="X7" s="552"/>
      <c r="Y7" s="552"/>
      <c r="Z7" s="552"/>
      <c r="AA7" s="552"/>
      <c r="AB7" s="23"/>
      <c r="AC7" s="172"/>
      <c r="AD7" s="34"/>
      <c r="AE7" s="389"/>
      <c r="AF7" s="437"/>
      <c r="AG7" s="389"/>
      <c r="AH7" s="389" t="str">
        <f>IF(AND(U7="",U9=""),"X","")</f>
        <v>X</v>
      </c>
      <c r="AI7" s="24"/>
      <c r="AJ7" s="449"/>
      <c r="AK7" s="445"/>
    </row>
    <row r="8" spans="2:37" s="18" customFormat="1" ht="6.6" customHeight="1">
      <c r="B8" s="167"/>
      <c r="C8" s="19"/>
      <c r="D8" s="25"/>
      <c r="E8" s="25"/>
      <c r="F8" s="25"/>
      <c r="G8" s="25"/>
      <c r="H8" s="25"/>
      <c r="I8" s="25"/>
      <c r="J8" s="25"/>
      <c r="K8" s="25"/>
      <c r="L8" s="25"/>
      <c r="M8" s="25"/>
      <c r="N8" s="25"/>
      <c r="O8" s="25"/>
      <c r="P8" s="25"/>
      <c r="Q8" s="25"/>
      <c r="R8" s="25"/>
      <c r="S8" s="25"/>
      <c r="T8" s="25"/>
      <c r="U8" s="21"/>
      <c r="V8" s="21"/>
      <c r="W8" s="552"/>
      <c r="X8" s="552"/>
      <c r="Y8" s="552"/>
      <c r="Z8" s="552"/>
      <c r="AA8" s="552"/>
      <c r="AB8" s="23"/>
      <c r="AC8" s="172"/>
      <c r="AD8" s="34"/>
      <c r="AE8" s="389"/>
      <c r="AF8" s="389"/>
      <c r="AG8" s="389"/>
      <c r="AH8" s="389"/>
      <c r="AI8" s="24"/>
      <c r="AJ8" s="449"/>
      <c r="AK8" s="445"/>
    </row>
    <row r="9" spans="2:37" s="18" customFormat="1" ht="18.600000000000001" customHeight="1">
      <c r="B9" s="167"/>
      <c r="C9" s="19"/>
      <c r="D9" s="537" t="s">
        <v>29</v>
      </c>
      <c r="E9" s="537"/>
      <c r="F9" s="537"/>
      <c r="G9" s="537"/>
      <c r="H9" s="537"/>
      <c r="I9" s="537"/>
      <c r="J9" s="537"/>
      <c r="K9" s="537"/>
      <c r="L9" s="537"/>
      <c r="M9" s="537"/>
      <c r="N9" s="537"/>
      <c r="O9" s="537"/>
      <c r="P9" s="537"/>
      <c r="Q9" s="537"/>
      <c r="R9" s="537"/>
      <c r="S9" s="537"/>
      <c r="T9" s="537"/>
      <c r="U9" s="160"/>
      <c r="V9" s="21"/>
      <c r="W9" s="553" t="str">
        <f>AH155</f>
        <v>C.P. Not Submitted</v>
      </c>
      <c r="X9" s="553"/>
      <c r="Y9" s="553"/>
      <c r="Z9" s="553"/>
      <c r="AA9" s="553"/>
      <c r="AB9" s="23"/>
      <c r="AC9" s="172"/>
      <c r="AD9" s="34"/>
      <c r="AE9" s="389"/>
      <c r="AF9" s="389"/>
      <c r="AG9" s="389"/>
      <c r="AH9" s="389" t="str">
        <f>IF(AND(U7="",U9=""),"X","")</f>
        <v>X</v>
      </c>
      <c r="AI9" s="24"/>
      <c r="AJ9" s="449"/>
      <c r="AK9" s="445"/>
    </row>
    <row r="10" spans="2:37" s="29" customFormat="1" ht="7.9" customHeight="1">
      <c r="B10" s="169"/>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8"/>
      <c r="AC10" s="173"/>
      <c r="AD10" s="43"/>
      <c r="AE10" s="390"/>
      <c r="AF10" s="390"/>
      <c r="AG10" s="390"/>
      <c r="AH10" s="390"/>
      <c r="AI10" s="197"/>
      <c r="AJ10" s="450"/>
      <c r="AK10" s="446"/>
    </row>
    <row r="11" spans="2:37" s="29" customFormat="1" ht="9" customHeight="1">
      <c r="B11" s="169"/>
      <c r="C11" s="174"/>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6"/>
      <c r="AC11" s="173"/>
      <c r="AD11" s="43"/>
      <c r="AE11" s="390"/>
      <c r="AF11" s="390"/>
      <c r="AG11" s="390"/>
      <c r="AH11" s="390"/>
      <c r="AI11" s="197"/>
      <c r="AJ11" s="450"/>
      <c r="AK11" s="446"/>
    </row>
    <row r="12" spans="2:37" ht="6" customHeight="1">
      <c r="B12" s="633" t="s">
        <v>30</v>
      </c>
      <c r="C12" s="30"/>
      <c r="D12" s="30"/>
      <c r="E12" s="30"/>
      <c r="F12" s="30"/>
      <c r="G12" s="30"/>
      <c r="H12" s="30"/>
      <c r="I12" s="30"/>
      <c r="J12" s="30"/>
      <c r="K12" s="30"/>
      <c r="L12" s="30"/>
      <c r="M12" s="30"/>
      <c r="N12" s="30"/>
      <c r="O12" s="30"/>
      <c r="P12" s="30"/>
      <c r="Q12" s="30"/>
      <c r="R12" s="30"/>
      <c r="S12" s="30"/>
      <c r="T12" s="30"/>
      <c r="U12" s="31"/>
      <c r="V12" s="489"/>
      <c r="W12" s="490"/>
      <c r="X12" s="490"/>
      <c r="Y12" s="490"/>
      <c r="Z12" s="30"/>
      <c r="AA12" s="30"/>
      <c r="AB12" s="32"/>
      <c r="AC12" s="33"/>
      <c r="AD12" s="195"/>
    </row>
    <row r="13" spans="2:37" ht="15" customHeight="1">
      <c r="B13" s="633"/>
      <c r="C13" s="34" t="s">
        <v>31</v>
      </c>
      <c r="D13" s="35"/>
      <c r="E13" s="35"/>
      <c r="F13" s="35"/>
      <c r="G13" s="35"/>
      <c r="H13" s="35"/>
      <c r="I13" s="35"/>
      <c r="J13" s="35"/>
      <c r="K13" s="35"/>
      <c r="L13" s="35"/>
      <c r="M13" s="35"/>
      <c r="N13" s="35"/>
      <c r="O13" s="35"/>
      <c r="P13" s="35"/>
      <c r="Q13" s="35"/>
      <c r="R13" s="35"/>
      <c r="S13" s="35"/>
      <c r="T13" s="35"/>
      <c r="U13" s="36" t="s">
        <v>32</v>
      </c>
      <c r="V13" s="527"/>
      <c r="W13" s="528"/>
      <c r="X13" s="528"/>
      <c r="Y13" s="529"/>
      <c r="Z13" s="35"/>
      <c r="AA13" s="35"/>
      <c r="AB13" s="37"/>
      <c r="AC13" s="33"/>
      <c r="AD13" s="195"/>
    </row>
    <row r="14" spans="2:37" ht="15" customHeight="1">
      <c r="B14" s="633"/>
      <c r="C14" s="34"/>
      <c r="D14" s="35"/>
      <c r="E14" s="35"/>
      <c r="F14" s="35"/>
      <c r="G14" s="35"/>
      <c r="H14" s="35"/>
      <c r="I14" s="35"/>
      <c r="J14" s="35"/>
      <c r="K14" s="35"/>
      <c r="L14" s="35"/>
      <c r="M14" s="35"/>
      <c r="N14" s="35"/>
      <c r="O14" s="35"/>
      <c r="P14" s="35"/>
      <c r="Q14" s="35"/>
      <c r="R14" s="35"/>
      <c r="S14" s="35"/>
      <c r="T14" s="35"/>
      <c r="U14" s="38"/>
      <c r="V14" s="39"/>
      <c r="W14" s="40"/>
      <c r="X14" s="40"/>
      <c r="Y14" s="40"/>
      <c r="Z14" s="35"/>
      <c r="AA14" s="35"/>
      <c r="AB14" s="37"/>
      <c r="AC14" s="33"/>
      <c r="AD14" s="195"/>
      <c r="AF14" s="438"/>
      <c r="AG14" s="438"/>
    </row>
    <row r="15" spans="2:37" ht="15" customHeight="1">
      <c r="B15" s="633"/>
      <c r="C15" s="41"/>
      <c r="D15" s="161"/>
      <c r="E15" s="548" t="s">
        <v>33</v>
      </c>
      <c r="F15" s="549"/>
      <c r="G15" s="549"/>
      <c r="H15" s="550"/>
      <c r="I15" s="35"/>
      <c r="J15" s="162"/>
      <c r="K15" s="561" t="s">
        <v>34</v>
      </c>
      <c r="L15" s="562"/>
      <c r="M15" s="562"/>
      <c r="N15" s="562"/>
      <c r="O15" s="562"/>
      <c r="P15" s="563"/>
      <c r="Q15" s="35"/>
      <c r="R15" s="35"/>
      <c r="S15" s="163"/>
      <c r="T15" s="545" t="s">
        <v>35</v>
      </c>
      <c r="U15" s="546"/>
      <c r="V15" s="547"/>
      <c r="W15" s="40"/>
      <c r="AB15" s="37"/>
      <c r="AC15" s="33"/>
      <c r="AD15" s="195"/>
      <c r="AF15" s="438" t="str">
        <f>IF(AND(J15="",S15="",D15&lt;&gt;"X"),"X","")</f>
        <v>X</v>
      </c>
      <c r="AG15" s="438" t="str">
        <f>IF(AND(D15="",S15="",J15&lt;&gt;"X"),"X","")</f>
        <v>X</v>
      </c>
      <c r="AH15" s="391" t="str">
        <f>IF(AND(D15="",J15="",S15&lt;&gt;"X"),"X","")</f>
        <v>X</v>
      </c>
    </row>
    <row r="16" spans="2:37" ht="21" customHeight="1">
      <c r="B16" s="633"/>
      <c r="D16" s="554" t="str">
        <f>IF(AF16&lt;&gt;"","*  The '"&amp;AF16&amp;"'  Tab must be Completed","")</f>
        <v/>
      </c>
      <c r="E16" s="555"/>
      <c r="F16" s="555"/>
      <c r="G16" s="555"/>
      <c r="H16" s="555"/>
      <c r="I16" s="555"/>
      <c r="J16" s="555"/>
      <c r="K16" s="555"/>
      <c r="L16" s="555"/>
      <c r="M16" s="555"/>
      <c r="N16" s="555"/>
      <c r="O16" s="555"/>
      <c r="P16" s="555"/>
      <c r="Q16" s="555"/>
      <c r="R16" s="555"/>
      <c r="S16" s="555"/>
      <c r="T16" s="555"/>
      <c r="U16" s="555"/>
      <c r="V16" s="555"/>
      <c r="W16" s="555"/>
      <c r="X16" s="555"/>
      <c r="Y16" s="555"/>
      <c r="Z16" s="555"/>
      <c r="AA16" s="556"/>
      <c r="AB16" s="42"/>
      <c r="AC16" s="33"/>
      <c r="AD16" s="195"/>
      <c r="AF16" s="388" t="str">
        <f>IF(D15="X","Electronic Component Change",IF(J15="X","Mechanical Component Change",IF(S15="X","Software Change","")))</f>
        <v/>
      </c>
    </row>
    <row r="17" spans="2:37" ht="15" customHeight="1">
      <c r="B17" s="633"/>
      <c r="D17" s="43"/>
      <c r="E17" s="43"/>
      <c r="F17" s="43"/>
      <c r="G17" s="43"/>
      <c r="H17" s="43"/>
      <c r="I17" s="43"/>
      <c r="J17" s="43"/>
      <c r="K17" s="43"/>
      <c r="M17" s="43"/>
      <c r="N17" s="43"/>
      <c r="O17" s="43"/>
      <c r="P17" s="43"/>
      <c r="Q17" s="43"/>
      <c r="R17" s="43"/>
      <c r="S17" s="43"/>
      <c r="T17" s="43"/>
      <c r="U17" s="43"/>
      <c r="V17" s="43"/>
      <c r="W17" s="43"/>
      <c r="X17" s="43"/>
      <c r="Y17" s="43"/>
      <c r="Z17" s="43"/>
      <c r="AA17" s="43"/>
      <c r="AB17" s="42"/>
      <c r="AC17" s="33"/>
      <c r="AD17" s="195"/>
    </row>
    <row r="18" spans="2:37" ht="15">
      <c r="B18" s="633"/>
      <c r="D18" s="560" t="s">
        <v>36</v>
      </c>
      <c r="E18" s="560"/>
      <c r="F18" s="560"/>
      <c r="G18" s="35"/>
      <c r="H18" s="501" t="s">
        <v>37</v>
      </c>
      <c r="I18" s="501"/>
      <c r="J18" s="501"/>
      <c r="K18" s="501"/>
      <c r="L18" s="501"/>
      <c r="M18" s="35"/>
      <c r="N18" s="35"/>
      <c r="P18" s="35"/>
      <c r="Q18" s="501" t="s">
        <v>38</v>
      </c>
      <c r="R18" s="501"/>
      <c r="S18" s="501"/>
      <c r="T18" s="501"/>
      <c r="U18" s="501"/>
      <c r="V18" s="35"/>
      <c r="W18" s="35"/>
      <c r="X18" s="35"/>
      <c r="Y18" s="35"/>
      <c r="Z18" s="35"/>
      <c r="AA18" s="35"/>
      <c r="AB18" s="37"/>
      <c r="AC18" s="33"/>
      <c r="AD18" s="195"/>
    </row>
    <row r="19" spans="2:37" ht="19.149999999999999" customHeight="1">
      <c r="B19" s="633"/>
      <c r="C19" s="422"/>
      <c r="D19" s="557"/>
      <c r="E19" s="558"/>
      <c r="F19" s="559"/>
      <c r="G19" s="44"/>
      <c r="H19" s="524"/>
      <c r="I19" s="525"/>
      <c r="J19" s="525"/>
      <c r="K19" s="525"/>
      <c r="L19" s="525"/>
      <c r="M19" s="525"/>
      <c r="N19" s="525"/>
      <c r="O19" s="526"/>
      <c r="P19" s="45"/>
      <c r="Q19" s="539"/>
      <c r="R19" s="540"/>
      <c r="S19" s="540"/>
      <c r="T19" s="540"/>
      <c r="U19" s="540"/>
      <c r="V19" s="540"/>
      <c r="W19" s="540"/>
      <c r="X19" s="540"/>
      <c r="Y19" s="540"/>
      <c r="Z19" s="540"/>
      <c r="AA19" s="541"/>
      <c r="AB19" s="46"/>
      <c r="AC19" s="33"/>
      <c r="AD19" s="195"/>
      <c r="AF19" s="391"/>
    </row>
    <row r="20" spans="2:37" ht="54" customHeight="1">
      <c r="B20" s="633"/>
      <c r="C20" s="423"/>
      <c r="D20" s="48"/>
      <c r="E20" s="48"/>
      <c r="F20" s="48"/>
      <c r="G20" s="48"/>
      <c r="H20" s="48"/>
      <c r="I20" s="48"/>
      <c r="J20" s="48"/>
      <c r="K20" s="48"/>
      <c r="L20" s="48"/>
      <c r="M20" s="48"/>
      <c r="N20" s="49"/>
      <c r="O20" s="50"/>
      <c r="P20" s="50"/>
      <c r="Q20" s="542"/>
      <c r="R20" s="543"/>
      <c r="S20" s="543"/>
      <c r="T20" s="543"/>
      <c r="U20" s="543"/>
      <c r="V20" s="543"/>
      <c r="W20" s="543"/>
      <c r="X20" s="543"/>
      <c r="Y20" s="543"/>
      <c r="Z20" s="543"/>
      <c r="AA20" s="544"/>
      <c r="AB20" s="46"/>
      <c r="AC20" s="33"/>
      <c r="AD20" s="195"/>
      <c r="AF20" s="391"/>
    </row>
    <row r="21" spans="2:37" ht="6" customHeight="1">
      <c r="B21" s="633"/>
      <c r="C21" s="423"/>
      <c r="D21" s="48"/>
      <c r="E21" s="48"/>
      <c r="F21" s="48"/>
      <c r="G21" s="48"/>
      <c r="H21" s="48"/>
      <c r="I21" s="48"/>
      <c r="J21" s="48"/>
      <c r="K21" s="48"/>
      <c r="L21" s="48"/>
      <c r="M21" s="48"/>
      <c r="N21" s="49"/>
      <c r="O21" s="48"/>
      <c r="P21" s="48"/>
      <c r="Q21" s="48"/>
      <c r="R21" s="48"/>
      <c r="S21" s="48"/>
      <c r="T21" s="48"/>
      <c r="U21" s="48"/>
      <c r="V21" s="48"/>
      <c r="W21" s="48"/>
      <c r="X21" s="48"/>
      <c r="Y21" s="48"/>
      <c r="Z21" s="48"/>
      <c r="AA21" s="48"/>
      <c r="AB21" s="46"/>
      <c r="AC21" s="33"/>
      <c r="AD21" s="195"/>
      <c r="AF21" s="391"/>
    </row>
    <row r="22" spans="2:37" ht="18.600000000000001" customHeight="1">
      <c r="B22" s="633"/>
      <c r="D22" s="551" t="s">
        <v>39</v>
      </c>
      <c r="E22" s="551"/>
      <c r="F22" s="551"/>
      <c r="G22" s="551"/>
      <c r="H22" s="551"/>
      <c r="I22" s="35"/>
      <c r="J22" s="501" t="s">
        <v>40</v>
      </c>
      <c r="K22" s="501"/>
      <c r="L22" s="501"/>
      <c r="M22" s="501"/>
      <c r="N22" s="501"/>
      <c r="O22" s="501"/>
      <c r="Q22" s="501" t="s">
        <v>41</v>
      </c>
      <c r="R22" s="501"/>
      <c r="S22" s="501"/>
      <c r="T22" s="501"/>
      <c r="U22" s="501"/>
      <c r="V22" s="501"/>
      <c r="W22" s="501"/>
      <c r="X22" s="501"/>
      <c r="Y22" s="501"/>
      <c r="Z22" s="501"/>
      <c r="AA22" s="501"/>
      <c r="AB22" s="37"/>
      <c r="AC22" s="33"/>
      <c r="AD22" s="195"/>
      <c r="AF22" s="389"/>
    </row>
    <row r="23" spans="2:37" s="421" customFormat="1" ht="18.75" hidden="1" customHeight="1">
      <c r="B23" s="633"/>
      <c r="C23" s="395"/>
      <c r="D23" s="516"/>
      <c r="E23" s="517"/>
      <c r="F23" s="517"/>
      <c r="G23" s="517"/>
      <c r="H23" s="518"/>
      <c r="I23" s="415"/>
      <c r="J23" s="516"/>
      <c r="K23" s="517"/>
      <c r="L23" s="517"/>
      <c r="M23" s="517"/>
      <c r="N23" s="517"/>
      <c r="O23" s="518"/>
      <c r="P23" s="415"/>
      <c r="Q23" s="516"/>
      <c r="R23" s="517"/>
      <c r="S23" s="517"/>
      <c r="T23" s="517"/>
      <c r="U23" s="517"/>
      <c r="V23" s="517"/>
      <c r="W23" s="517"/>
      <c r="X23" s="517"/>
      <c r="Y23" s="517"/>
      <c r="Z23" s="517"/>
      <c r="AA23" s="518"/>
      <c r="AB23" s="416"/>
      <c r="AC23" s="417"/>
      <c r="AD23" s="418"/>
      <c r="AE23" s="419"/>
      <c r="AF23" s="439"/>
      <c r="AG23" s="419"/>
      <c r="AH23" s="419"/>
      <c r="AI23" s="420"/>
      <c r="AJ23" s="451"/>
      <c r="AK23" s="447"/>
    </row>
    <row r="24" spans="2:37" s="421" customFormat="1" ht="18.75" customHeight="1">
      <c r="B24" s="633"/>
      <c r="C24" s="395"/>
      <c r="D24" s="508"/>
      <c r="E24" s="509"/>
      <c r="F24" s="509"/>
      <c r="G24" s="509"/>
      <c r="H24" s="510"/>
      <c r="I24" s="415"/>
      <c r="J24" s="508"/>
      <c r="K24" s="509"/>
      <c r="L24" s="509"/>
      <c r="M24" s="509"/>
      <c r="N24" s="509"/>
      <c r="O24" s="510"/>
      <c r="P24" s="415"/>
      <c r="Q24" s="508"/>
      <c r="R24" s="509"/>
      <c r="S24" s="509"/>
      <c r="T24" s="509"/>
      <c r="U24" s="509"/>
      <c r="V24" s="509"/>
      <c r="W24" s="509"/>
      <c r="X24" s="509"/>
      <c r="Y24" s="509"/>
      <c r="Z24" s="509"/>
      <c r="AA24" s="510"/>
      <c r="AB24" s="416"/>
      <c r="AC24" s="417"/>
      <c r="AD24" s="418"/>
      <c r="AE24" s="419"/>
      <c r="AF24" s="439"/>
      <c r="AG24" s="419"/>
      <c r="AH24" s="419"/>
      <c r="AI24" s="420"/>
      <c r="AJ24" s="451"/>
      <c r="AK24" s="447"/>
    </row>
    <row r="25" spans="2:37" s="421" customFormat="1" ht="18.75" customHeight="1">
      <c r="B25" s="633"/>
      <c r="C25" s="395"/>
      <c r="D25" s="508"/>
      <c r="E25" s="509"/>
      <c r="F25" s="509"/>
      <c r="G25" s="509"/>
      <c r="H25" s="510"/>
      <c r="I25" s="415"/>
      <c r="J25" s="508"/>
      <c r="K25" s="509"/>
      <c r="L25" s="509"/>
      <c r="M25" s="509"/>
      <c r="N25" s="509"/>
      <c r="O25" s="510"/>
      <c r="P25" s="415"/>
      <c r="Q25" s="508"/>
      <c r="R25" s="509"/>
      <c r="S25" s="509"/>
      <c r="T25" s="509"/>
      <c r="U25" s="509"/>
      <c r="V25" s="509"/>
      <c r="W25" s="509"/>
      <c r="X25" s="509"/>
      <c r="Y25" s="509"/>
      <c r="Z25" s="509"/>
      <c r="AA25" s="510"/>
      <c r="AB25" s="416"/>
      <c r="AC25" s="417"/>
      <c r="AD25" s="418"/>
      <c r="AE25" s="419"/>
      <c r="AF25" s="439"/>
      <c r="AG25" s="419"/>
      <c r="AH25" s="419"/>
      <c r="AI25" s="420"/>
      <c r="AJ25" s="451"/>
      <c r="AK25" s="447"/>
    </row>
    <row r="26" spans="2:37" s="421" customFormat="1" ht="18.75" customHeight="1">
      <c r="B26" s="633"/>
      <c r="C26" s="395"/>
      <c r="D26" s="502"/>
      <c r="E26" s="503"/>
      <c r="F26" s="503"/>
      <c r="G26" s="503"/>
      <c r="H26" s="504"/>
      <c r="I26" s="415"/>
      <c r="J26" s="502"/>
      <c r="K26" s="503"/>
      <c r="L26" s="503"/>
      <c r="M26" s="503"/>
      <c r="N26" s="503"/>
      <c r="O26" s="504"/>
      <c r="P26" s="415"/>
      <c r="Q26" s="502"/>
      <c r="R26" s="503"/>
      <c r="S26" s="503"/>
      <c r="T26" s="503"/>
      <c r="U26" s="503"/>
      <c r="V26" s="503"/>
      <c r="W26" s="503"/>
      <c r="X26" s="503"/>
      <c r="Y26" s="503"/>
      <c r="Z26" s="503"/>
      <c r="AA26" s="504"/>
      <c r="AB26" s="416"/>
      <c r="AC26" s="417"/>
      <c r="AD26" s="418"/>
      <c r="AE26" s="419"/>
      <c r="AF26" s="439"/>
      <c r="AG26" s="419"/>
      <c r="AH26" s="419"/>
      <c r="AI26" s="420"/>
      <c r="AJ26" s="451"/>
      <c r="AK26" s="447"/>
    </row>
    <row r="27" spans="2:37" s="421" customFormat="1" ht="18.75" customHeight="1">
      <c r="B27" s="633"/>
      <c r="C27" s="395"/>
      <c r="D27" s="502"/>
      <c r="E27" s="503"/>
      <c r="F27" s="503"/>
      <c r="G27" s="503"/>
      <c r="H27" s="504"/>
      <c r="I27" s="415"/>
      <c r="J27" s="502"/>
      <c r="K27" s="503"/>
      <c r="L27" s="503"/>
      <c r="M27" s="503"/>
      <c r="N27" s="503"/>
      <c r="O27" s="504"/>
      <c r="P27" s="415"/>
      <c r="Q27" s="502"/>
      <c r="R27" s="503"/>
      <c r="S27" s="503"/>
      <c r="T27" s="503"/>
      <c r="U27" s="503"/>
      <c r="V27" s="503"/>
      <c r="W27" s="503"/>
      <c r="X27" s="503"/>
      <c r="Y27" s="503"/>
      <c r="Z27" s="503"/>
      <c r="AA27" s="504"/>
      <c r="AB27" s="416"/>
      <c r="AC27" s="417"/>
      <c r="AD27" s="418"/>
      <c r="AE27" s="419"/>
      <c r="AF27" s="439"/>
      <c r="AG27" s="419"/>
      <c r="AH27" s="419"/>
      <c r="AI27" s="420"/>
      <c r="AJ27" s="451"/>
      <c r="AK27" s="447"/>
    </row>
    <row r="28" spans="2:37" s="421" customFormat="1" ht="18.75" customHeight="1">
      <c r="B28" s="633"/>
      <c r="C28" s="395"/>
      <c r="D28" s="502"/>
      <c r="E28" s="503"/>
      <c r="F28" s="503"/>
      <c r="G28" s="503"/>
      <c r="H28" s="504"/>
      <c r="I28" s="415"/>
      <c r="J28" s="502"/>
      <c r="K28" s="503"/>
      <c r="L28" s="503"/>
      <c r="M28" s="503"/>
      <c r="N28" s="503"/>
      <c r="O28" s="504"/>
      <c r="P28" s="415"/>
      <c r="Q28" s="502"/>
      <c r="R28" s="503"/>
      <c r="S28" s="503"/>
      <c r="T28" s="503"/>
      <c r="U28" s="503"/>
      <c r="V28" s="503"/>
      <c r="W28" s="503"/>
      <c r="X28" s="503"/>
      <c r="Y28" s="503"/>
      <c r="Z28" s="503"/>
      <c r="AA28" s="504"/>
      <c r="AB28" s="416"/>
      <c r="AC28" s="417"/>
      <c r="AD28" s="418"/>
      <c r="AE28" s="419"/>
      <c r="AF28" s="439"/>
      <c r="AG28" s="419"/>
      <c r="AH28" s="419"/>
      <c r="AI28" s="420"/>
      <c r="AJ28" s="451"/>
      <c r="AK28" s="447"/>
    </row>
    <row r="29" spans="2:37" s="421" customFormat="1" ht="18.75" customHeight="1">
      <c r="B29" s="633"/>
      <c r="C29" s="395"/>
      <c r="D29" s="502"/>
      <c r="E29" s="503"/>
      <c r="F29" s="503"/>
      <c r="G29" s="503"/>
      <c r="H29" s="504"/>
      <c r="I29" s="415"/>
      <c r="J29" s="502"/>
      <c r="K29" s="503"/>
      <c r="L29" s="503"/>
      <c r="M29" s="503"/>
      <c r="N29" s="503"/>
      <c r="O29" s="504"/>
      <c r="P29" s="415"/>
      <c r="Q29" s="502"/>
      <c r="R29" s="503"/>
      <c r="S29" s="503"/>
      <c r="T29" s="503"/>
      <c r="U29" s="503"/>
      <c r="V29" s="503"/>
      <c r="W29" s="503"/>
      <c r="X29" s="503"/>
      <c r="Y29" s="503"/>
      <c r="Z29" s="503"/>
      <c r="AA29" s="504"/>
      <c r="AB29" s="416"/>
      <c r="AC29" s="417"/>
      <c r="AD29" s="418"/>
      <c r="AE29" s="419"/>
      <c r="AF29" s="439"/>
      <c r="AG29" s="419"/>
      <c r="AH29" s="419"/>
      <c r="AI29" s="420"/>
      <c r="AJ29" s="451"/>
      <c r="AK29" s="447"/>
    </row>
    <row r="30" spans="2:37" s="421" customFormat="1" ht="18.75" customHeight="1">
      <c r="B30" s="633"/>
      <c r="C30" s="395"/>
      <c r="D30" s="502"/>
      <c r="E30" s="503"/>
      <c r="F30" s="503"/>
      <c r="G30" s="503"/>
      <c r="H30" s="504"/>
      <c r="I30" s="415"/>
      <c r="J30" s="502"/>
      <c r="K30" s="503"/>
      <c r="L30" s="503"/>
      <c r="M30" s="503"/>
      <c r="N30" s="503"/>
      <c r="O30" s="504"/>
      <c r="P30" s="415"/>
      <c r="Q30" s="502"/>
      <c r="R30" s="503"/>
      <c r="S30" s="503"/>
      <c r="T30" s="503"/>
      <c r="U30" s="503"/>
      <c r="V30" s="503"/>
      <c r="W30" s="503"/>
      <c r="X30" s="503"/>
      <c r="Y30" s="503"/>
      <c r="Z30" s="503"/>
      <c r="AA30" s="504"/>
      <c r="AB30" s="416"/>
      <c r="AC30" s="417"/>
      <c r="AD30" s="418"/>
      <c r="AE30" s="419"/>
      <c r="AF30" s="439"/>
      <c r="AG30" s="419"/>
      <c r="AH30" s="419"/>
      <c r="AI30" s="420"/>
      <c r="AJ30" s="451"/>
      <c r="AK30" s="447"/>
    </row>
    <row r="31" spans="2:37" s="421" customFormat="1" ht="18.75" customHeight="1">
      <c r="B31" s="633"/>
      <c r="C31" s="395"/>
      <c r="D31" s="502"/>
      <c r="E31" s="503"/>
      <c r="F31" s="503"/>
      <c r="G31" s="503"/>
      <c r="H31" s="504"/>
      <c r="I31" s="415"/>
      <c r="J31" s="502"/>
      <c r="K31" s="503"/>
      <c r="L31" s="503"/>
      <c r="M31" s="503"/>
      <c r="N31" s="503"/>
      <c r="O31" s="504"/>
      <c r="P31" s="415"/>
      <c r="Q31" s="502"/>
      <c r="R31" s="503"/>
      <c r="S31" s="503"/>
      <c r="T31" s="503"/>
      <c r="U31" s="503"/>
      <c r="V31" s="503"/>
      <c r="W31" s="503"/>
      <c r="X31" s="503"/>
      <c r="Y31" s="503"/>
      <c r="Z31" s="503"/>
      <c r="AA31" s="504"/>
      <c r="AB31" s="416"/>
      <c r="AC31" s="417"/>
      <c r="AD31" s="418"/>
      <c r="AE31" s="419"/>
      <c r="AF31" s="439"/>
      <c r="AG31" s="419"/>
      <c r="AH31" s="419"/>
      <c r="AI31" s="420"/>
      <c r="AJ31" s="451"/>
      <c r="AK31" s="447"/>
    </row>
    <row r="32" spans="2:37" s="421" customFormat="1" ht="18.75" customHeight="1">
      <c r="B32" s="633"/>
      <c r="C32" s="395"/>
      <c r="D32" s="498"/>
      <c r="E32" s="499"/>
      <c r="F32" s="499"/>
      <c r="G32" s="499"/>
      <c r="H32" s="500"/>
      <c r="I32" s="415"/>
      <c r="J32" s="498"/>
      <c r="K32" s="499"/>
      <c r="L32" s="499"/>
      <c r="M32" s="499"/>
      <c r="N32" s="499"/>
      <c r="O32" s="500"/>
      <c r="P32" s="415"/>
      <c r="Q32" s="498"/>
      <c r="R32" s="499"/>
      <c r="S32" s="499"/>
      <c r="T32" s="499"/>
      <c r="U32" s="499"/>
      <c r="V32" s="499"/>
      <c r="W32" s="499"/>
      <c r="X32" s="499"/>
      <c r="Y32" s="499"/>
      <c r="Z32" s="499"/>
      <c r="AA32" s="500"/>
      <c r="AB32" s="416"/>
      <c r="AC32" s="417"/>
      <c r="AD32" s="418"/>
      <c r="AE32" s="419"/>
      <c r="AF32" s="439"/>
      <c r="AG32" s="419"/>
      <c r="AH32" s="419"/>
      <c r="AI32" s="420"/>
      <c r="AJ32" s="451"/>
      <c r="AK32" s="447"/>
    </row>
    <row r="33" spans="2:30" ht="3" customHeight="1">
      <c r="B33" s="633"/>
      <c r="C33" s="423"/>
      <c r="D33" s="51"/>
      <c r="E33" s="51"/>
      <c r="F33" s="51"/>
      <c r="G33" s="51"/>
      <c r="H33" s="51"/>
      <c r="I33" s="48"/>
      <c r="J33" s="493"/>
      <c r="K33" s="493"/>
      <c r="L33" s="493"/>
      <c r="M33" s="493"/>
      <c r="N33" s="493"/>
      <c r="O33" s="493"/>
      <c r="P33" s="48"/>
      <c r="Q33" s="538"/>
      <c r="R33" s="538"/>
      <c r="S33" s="538"/>
      <c r="T33" s="538"/>
      <c r="U33" s="538"/>
      <c r="V33" s="538"/>
      <c r="W33" s="538"/>
      <c r="X33" s="538"/>
      <c r="Y33" s="538"/>
      <c r="Z33" s="538"/>
      <c r="AA33" s="538"/>
      <c r="AB33" s="37"/>
      <c r="AC33" s="33"/>
      <c r="AD33" s="195"/>
    </row>
    <row r="34" spans="2:30" ht="12.6" customHeight="1">
      <c r="B34" s="633"/>
      <c r="C34" s="399"/>
      <c r="D34" s="40"/>
      <c r="E34" s="40"/>
      <c r="F34" s="40"/>
      <c r="G34" s="40"/>
      <c r="H34" s="53"/>
      <c r="I34" s="35"/>
      <c r="J34" s="494"/>
      <c r="K34" s="494"/>
      <c r="L34" s="494"/>
      <c r="M34" s="494"/>
      <c r="N34" s="494"/>
      <c r="O34" s="494"/>
      <c r="P34" s="35"/>
      <c r="Q34" s="494"/>
      <c r="R34" s="494"/>
      <c r="S34" s="494"/>
      <c r="T34" s="494"/>
      <c r="U34" s="494"/>
      <c r="V34" s="494"/>
      <c r="W34" s="494"/>
      <c r="X34" s="494"/>
      <c r="Y34" s="494"/>
      <c r="Z34" s="494"/>
      <c r="AA34" s="494"/>
      <c r="AB34" s="37"/>
      <c r="AC34" s="33"/>
      <c r="AD34" s="195"/>
    </row>
    <row r="35" spans="2:30" ht="30.75" customHeight="1">
      <c r="B35" s="633"/>
      <c r="C35" s="505" t="s">
        <v>42</v>
      </c>
      <c r="D35" s="501"/>
      <c r="E35" s="501"/>
      <c r="F35" s="501"/>
      <c r="G35" s="35"/>
      <c r="H35" s="164"/>
      <c r="I35" s="38" t="s">
        <v>43</v>
      </c>
      <c r="J35" s="35"/>
      <c r="K35" s="165" t="s">
        <v>44</v>
      </c>
      <c r="L35" s="38" t="s">
        <v>45</v>
      </c>
      <c r="M35" s="35"/>
      <c r="N35" s="35"/>
      <c r="O35" s="165" t="s">
        <v>44</v>
      </c>
      <c r="P35" s="54" t="s">
        <v>46</v>
      </c>
      <c r="Q35" s="38"/>
      <c r="R35" s="165" t="s">
        <v>44</v>
      </c>
      <c r="S35" s="38" t="s">
        <v>47</v>
      </c>
      <c r="T35" s="55"/>
      <c r="U35" s="38"/>
      <c r="V35" s="165" t="s">
        <v>44</v>
      </c>
      <c r="W35" s="647" t="s">
        <v>48</v>
      </c>
      <c r="X35" s="648"/>
      <c r="Z35" s="165" t="s">
        <v>44</v>
      </c>
      <c r="AA35" s="38" t="s">
        <v>49</v>
      </c>
      <c r="AB35" s="37"/>
      <c r="AC35" s="33"/>
      <c r="AD35" s="195"/>
    </row>
    <row r="36" spans="2:30" ht="5.25" customHeight="1">
      <c r="B36" s="633"/>
      <c r="C36" s="56"/>
      <c r="D36" s="56"/>
      <c r="E36" s="56"/>
      <c r="F36" s="56"/>
      <c r="G36" s="35"/>
      <c r="H36" s="392"/>
      <c r="I36" s="392"/>
      <c r="J36" s="392"/>
      <c r="K36" s="392"/>
      <c r="L36" s="392"/>
      <c r="M36" s="392"/>
      <c r="N36" s="392"/>
      <c r="O36" s="392"/>
      <c r="P36" s="392"/>
      <c r="Q36" s="392"/>
      <c r="R36" s="392"/>
      <c r="S36" s="35"/>
      <c r="T36" s="35"/>
      <c r="U36" s="35"/>
      <c r="V36" s="35"/>
      <c r="W36" s="35"/>
      <c r="X36" s="35"/>
      <c r="Y36" s="35"/>
      <c r="Z36" s="57"/>
      <c r="AA36" s="57"/>
      <c r="AB36" s="58"/>
      <c r="AC36" s="33"/>
      <c r="AD36" s="195"/>
    </row>
    <row r="37" spans="2:30" ht="73.150000000000006" customHeight="1">
      <c r="B37" s="633"/>
      <c r="C37" s="491"/>
      <c r="D37" s="491"/>
      <c r="E37" s="491"/>
      <c r="F37" s="491"/>
      <c r="G37" s="491"/>
      <c r="H37" s="491"/>
      <c r="I37" s="491"/>
      <c r="J37" s="491"/>
      <c r="K37" s="491"/>
      <c r="L37" s="491"/>
      <c r="M37" s="491"/>
      <c r="N37" s="491"/>
      <c r="O37" s="491"/>
      <c r="P37" s="491"/>
      <c r="Q37" s="491"/>
      <c r="R37" s="491"/>
      <c r="S37" s="491"/>
      <c r="T37" s="491"/>
      <c r="U37" s="491"/>
      <c r="V37" s="491"/>
      <c r="W37" s="491"/>
      <c r="X37" s="491"/>
      <c r="Y37" s="491"/>
      <c r="Z37" s="491"/>
      <c r="AA37" s="491"/>
      <c r="AB37" s="492"/>
      <c r="AC37" s="33"/>
      <c r="AD37" s="195"/>
    </row>
    <row r="38" spans="2:30" ht="11.45" customHeight="1">
      <c r="B38" s="633"/>
      <c r="C38" s="399"/>
      <c r="D38" s="35"/>
      <c r="E38" s="35"/>
      <c r="F38" s="35"/>
      <c r="G38" s="35"/>
      <c r="H38" s="35"/>
      <c r="I38" s="35"/>
      <c r="J38" s="35"/>
      <c r="K38" s="35"/>
      <c r="L38" s="35"/>
      <c r="M38" s="35"/>
      <c r="N38" s="35"/>
      <c r="O38" s="35"/>
      <c r="P38" s="35"/>
      <c r="Q38" s="35"/>
      <c r="R38" s="35"/>
      <c r="S38" s="35"/>
      <c r="T38" s="35"/>
      <c r="U38" s="35"/>
      <c r="V38" s="35"/>
      <c r="W38" s="35"/>
      <c r="X38" s="35"/>
      <c r="Y38" s="35"/>
      <c r="Z38" s="35"/>
      <c r="AA38" s="35"/>
      <c r="AB38" s="37"/>
      <c r="AC38" s="33"/>
      <c r="AD38" s="195"/>
    </row>
    <row r="39" spans="2:30" ht="16.899999999999999" customHeight="1">
      <c r="B39" s="633"/>
      <c r="C39" s="649" t="s">
        <v>188</v>
      </c>
      <c r="D39" s="649"/>
      <c r="E39" s="649"/>
      <c r="F39" s="649"/>
      <c r="G39" s="35"/>
      <c r="H39" s="35"/>
      <c r="I39" s="35"/>
      <c r="J39" s="35"/>
      <c r="K39" s="35"/>
      <c r="L39" s="35"/>
      <c r="M39" s="35"/>
      <c r="N39" s="35"/>
      <c r="O39" s="35"/>
      <c r="P39" s="35"/>
      <c r="Q39" s="35"/>
      <c r="R39" s="35"/>
      <c r="S39" s="35"/>
      <c r="T39" s="35"/>
      <c r="U39" s="35"/>
      <c r="V39" s="35"/>
      <c r="W39" s="35"/>
      <c r="X39" s="35"/>
      <c r="Y39" s="35"/>
      <c r="Z39" s="35"/>
      <c r="AA39" s="35"/>
      <c r="AB39" s="37"/>
      <c r="AC39" s="33"/>
      <c r="AD39" s="195"/>
    </row>
    <row r="40" spans="2:30" ht="51.6" customHeight="1">
      <c r="B40" s="633"/>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33"/>
      <c r="AD40" s="195"/>
    </row>
    <row r="41" spans="2:30" ht="14.45" customHeight="1">
      <c r="B41" s="633"/>
      <c r="C41" s="399" t="s">
        <v>50</v>
      </c>
      <c r="D41" s="35"/>
      <c r="E41" s="35"/>
      <c r="F41" s="35"/>
      <c r="G41" s="35"/>
      <c r="H41" s="35"/>
      <c r="I41" s="35"/>
      <c r="J41" s="35"/>
      <c r="K41" s="35"/>
      <c r="L41" s="35"/>
      <c r="M41" s="35"/>
      <c r="N41" s="35"/>
      <c r="O41" s="35"/>
      <c r="P41" s="35"/>
      <c r="Q41" s="35"/>
      <c r="R41" s="35"/>
      <c r="S41" s="35"/>
      <c r="T41" s="35"/>
      <c r="U41" s="35"/>
      <c r="V41" s="35"/>
      <c r="W41" s="35"/>
      <c r="X41" s="35"/>
      <c r="Y41" s="35"/>
      <c r="Z41" s="35"/>
      <c r="AA41" s="35"/>
      <c r="AB41" s="399"/>
      <c r="AC41" s="33"/>
      <c r="AD41" s="195"/>
    </row>
    <row r="42" spans="2:30" ht="23.45" customHeight="1">
      <c r="B42" s="633"/>
      <c r="C42" s="506" t="s">
        <v>51</v>
      </c>
      <c r="D42" s="507"/>
      <c r="E42" s="507"/>
      <c r="F42" s="35"/>
      <c r="G42" s="35"/>
      <c r="H42" s="35"/>
      <c r="I42" s="35"/>
      <c r="J42" s="35"/>
      <c r="K42" s="35"/>
      <c r="L42" s="35"/>
      <c r="M42" s="35"/>
      <c r="N42" s="35"/>
      <c r="O42" s="35"/>
      <c r="P42" s="35"/>
      <c r="Q42" s="35"/>
      <c r="R42" s="35"/>
      <c r="S42" s="35"/>
      <c r="T42" s="35"/>
      <c r="U42" s="35"/>
      <c r="V42" s="35"/>
      <c r="W42" s="35"/>
      <c r="X42" s="35"/>
      <c r="Y42" s="35"/>
      <c r="Z42" s="35"/>
      <c r="AA42" s="35"/>
      <c r="AB42" s="399"/>
      <c r="AC42" s="33"/>
      <c r="AD42" s="195"/>
    </row>
    <row r="43" spans="2:30" ht="82.9" customHeight="1">
      <c r="B43" s="633"/>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33"/>
      <c r="AD43" s="195"/>
    </row>
    <row r="44" spans="2:30" ht="3.75" customHeight="1">
      <c r="B44" s="633"/>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33"/>
      <c r="AD44" s="195"/>
    </row>
    <row r="45" spans="2:30" ht="3.75" customHeight="1">
      <c r="B45" s="633"/>
      <c r="C45" s="399"/>
      <c r="D45" s="35"/>
      <c r="E45" s="35"/>
      <c r="F45" s="35"/>
      <c r="G45" s="35"/>
      <c r="H45" s="60"/>
      <c r="I45" s="35"/>
      <c r="J45" s="35"/>
      <c r="K45" s="35"/>
      <c r="L45" s="35"/>
      <c r="M45" s="35"/>
      <c r="N45" s="35"/>
      <c r="O45" s="35"/>
      <c r="P45" s="60"/>
      <c r="Q45" s="30"/>
      <c r="R45" s="30"/>
      <c r="S45" s="30"/>
      <c r="T45" s="30"/>
      <c r="U45" s="88"/>
      <c r="V45" s="30"/>
      <c r="W45" s="30"/>
      <c r="X45" s="30"/>
      <c r="Y45" s="30"/>
      <c r="Z45" s="30"/>
      <c r="AA45" s="30"/>
      <c r="AB45" s="30"/>
      <c r="AC45" s="33"/>
      <c r="AD45" s="195"/>
    </row>
    <row r="46" spans="2:30" ht="14.25" customHeight="1">
      <c r="B46" s="633"/>
      <c r="C46" s="622" t="s">
        <v>203</v>
      </c>
      <c r="D46" s="623"/>
      <c r="E46" s="623"/>
      <c r="F46" s="623"/>
      <c r="G46" s="624"/>
      <c r="H46" s="511" t="s">
        <v>52</v>
      </c>
      <c r="I46" s="512"/>
      <c r="J46" s="512"/>
      <c r="K46" s="512"/>
      <c r="L46" s="512"/>
      <c r="M46" s="512"/>
      <c r="N46" s="512"/>
      <c r="O46" s="513"/>
      <c r="P46" s="653" t="s">
        <v>197</v>
      </c>
      <c r="Q46" s="654"/>
      <c r="R46" s="654"/>
      <c r="S46" s="654"/>
      <c r="T46" s="654"/>
      <c r="U46" s="655"/>
      <c r="V46" s="62"/>
      <c r="W46" s="62" t="s">
        <v>196</v>
      </c>
      <c r="Y46" s="35"/>
      <c r="Z46" s="201"/>
      <c r="AA46" s="63"/>
      <c r="AB46" s="399"/>
      <c r="AC46" s="33"/>
      <c r="AD46" s="195"/>
    </row>
    <row r="47" spans="2:30" ht="14.25" customHeight="1">
      <c r="B47" s="633"/>
      <c r="H47" s="511"/>
      <c r="I47" s="512"/>
      <c r="J47" s="512"/>
      <c r="K47" s="512"/>
      <c r="L47" s="512"/>
      <c r="M47" s="512"/>
      <c r="N47" s="512"/>
      <c r="O47" s="513"/>
      <c r="P47" s="653"/>
      <c r="Q47" s="654"/>
      <c r="R47" s="654"/>
      <c r="S47" s="654"/>
      <c r="T47" s="654"/>
      <c r="U47" s="655"/>
      <c r="W47" s="62" t="s">
        <v>53</v>
      </c>
      <c r="X47" s="35"/>
      <c r="Y47" s="35"/>
      <c r="Z47" s="35"/>
      <c r="AA47" s="35"/>
      <c r="AB47" s="399"/>
      <c r="AC47" s="33"/>
      <c r="AD47" s="195"/>
    </row>
    <row r="48" spans="2:30" ht="3.75" customHeight="1">
      <c r="B48" s="633"/>
      <c r="C48" s="424"/>
      <c r="D48" s="64"/>
      <c r="E48" s="64"/>
      <c r="F48" s="65"/>
      <c r="G48" s="35"/>
      <c r="H48" s="61"/>
      <c r="I48" s="35"/>
      <c r="J48" s="35"/>
      <c r="K48" s="35"/>
      <c r="L48" s="35"/>
      <c r="M48" s="35"/>
      <c r="N48" s="35"/>
      <c r="O48" s="35"/>
      <c r="P48" s="61"/>
      <c r="Q48" s="396"/>
      <c r="R48" s="399"/>
      <c r="S48" s="399"/>
      <c r="T48" s="399"/>
      <c r="U48" s="68"/>
      <c r="V48" s="35"/>
      <c r="W48" s="35"/>
      <c r="X48" s="35"/>
      <c r="Y48" s="35"/>
      <c r="Z48" s="35"/>
      <c r="AA48" s="35"/>
      <c r="AB48" s="399"/>
      <c r="AC48" s="33"/>
      <c r="AD48" s="195"/>
    </row>
    <row r="49" spans="2:35" ht="14.25" customHeight="1">
      <c r="B49" s="633"/>
      <c r="C49" s="398"/>
      <c r="D49" s="620"/>
      <c r="E49" s="621"/>
      <c r="G49" s="35"/>
      <c r="H49" s="61"/>
      <c r="I49" s="522"/>
      <c r="J49" s="491"/>
      <c r="K49" s="491"/>
      <c r="L49" s="491"/>
      <c r="M49" s="491"/>
      <c r="N49" s="523"/>
      <c r="O49" s="64"/>
      <c r="P49" s="61"/>
      <c r="Q49" s="650"/>
      <c r="R49" s="651"/>
      <c r="S49" s="651"/>
      <c r="T49" s="652"/>
      <c r="U49" s="400"/>
      <c r="V49" s="395"/>
      <c r="W49" s="514"/>
      <c r="X49" s="515"/>
      <c r="Y49" s="515"/>
      <c r="Z49" s="515"/>
      <c r="AA49" s="515"/>
      <c r="AB49" s="515"/>
      <c r="AC49" s="33"/>
      <c r="AD49" s="195"/>
    </row>
    <row r="50" spans="2:35" ht="18.600000000000001" customHeight="1">
      <c r="B50" s="633"/>
      <c r="C50" s="402"/>
      <c r="D50" s="402"/>
      <c r="E50" s="402"/>
      <c r="F50" s="402"/>
      <c r="G50" s="402"/>
      <c r="H50" s="67"/>
      <c r="I50" s="57"/>
      <c r="J50" s="57"/>
      <c r="K50" s="57"/>
      <c r="L50" s="57"/>
      <c r="M50" s="57"/>
      <c r="N50" s="57"/>
      <c r="O50" s="57"/>
      <c r="P50" s="67"/>
      <c r="Q50" s="57"/>
      <c r="R50" s="57"/>
      <c r="S50" s="57"/>
      <c r="T50" s="57"/>
      <c r="U50" s="93"/>
      <c r="V50" s="57"/>
      <c r="W50" s="57"/>
      <c r="X50" s="57"/>
      <c r="Y50" s="57"/>
      <c r="Z50" s="57"/>
      <c r="AA50" s="57"/>
      <c r="AB50" s="57"/>
      <c r="AC50" s="33"/>
      <c r="AD50" s="195"/>
    </row>
    <row r="51" spans="2:35" ht="28.15" customHeight="1">
      <c r="B51" s="633"/>
      <c r="C51" s="399"/>
      <c r="D51" s="35"/>
      <c r="E51" s="35"/>
      <c r="F51" s="35"/>
      <c r="G51" s="30"/>
      <c r="H51" s="60"/>
      <c r="I51" s="35"/>
      <c r="J51" s="35"/>
      <c r="K51" s="35"/>
      <c r="L51" s="35"/>
      <c r="M51" s="35"/>
      <c r="N51" s="35"/>
      <c r="O51" s="35"/>
      <c r="P51" s="60"/>
      <c r="Q51" s="30"/>
      <c r="R51" s="30"/>
      <c r="S51" s="30"/>
      <c r="T51" s="30"/>
      <c r="U51" s="30"/>
      <c r="V51" s="30"/>
      <c r="W51" s="30"/>
      <c r="X51" s="30"/>
      <c r="Y51" s="30"/>
      <c r="Z51" s="30"/>
      <c r="AA51" s="30"/>
      <c r="AB51" s="30"/>
      <c r="AC51" s="33"/>
      <c r="AD51" s="195"/>
    </row>
    <row r="52" spans="2:35" ht="14.25" customHeight="1">
      <c r="B52" s="633"/>
      <c r="C52" s="495" t="s">
        <v>54</v>
      </c>
      <c r="D52" s="496"/>
      <c r="E52" s="496"/>
      <c r="F52" s="496"/>
      <c r="G52" s="497"/>
      <c r="H52" s="35"/>
      <c r="I52" s="62" t="s">
        <v>55</v>
      </c>
      <c r="J52" s="35"/>
      <c r="K52" s="35"/>
      <c r="L52" s="35"/>
      <c r="M52" s="35"/>
      <c r="N52" s="35"/>
      <c r="O52" s="35"/>
      <c r="P52" s="61"/>
      <c r="Q52" s="656" t="s">
        <v>56</v>
      </c>
      <c r="R52" s="656"/>
      <c r="S52" s="656"/>
      <c r="T52" s="656"/>
      <c r="U52" s="656"/>
      <c r="V52" s="656"/>
      <c r="W52" s="656"/>
      <c r="X52" s="620"/>
      <c r="Y52" s="625"/>
      <c r="Z52" s="621"/>
      <c r="AA52" s="399"/>
      <c r="AB52" s="399"/>
      <c r="AC52" s="33"/>
      <c r="AD52" s="195"/>
    </row>
    <row r="53" spans="2:35" ht="14.25" customHeight="1" thickBot="1">
      <c r="B53" s="633"/>
      <c r="C53" s="425" t="s">
        <v>57</v>
      </c>
      <c r="D53" s="64"/>
      <c r="E53" s="35"/>
      <c r="F53" s="35"/>
      <c r="G53" s="68"/>
      <c r="H53" s="35"/>
      <c r="I53" s="657"/>
      <c r="J53" s="657"/>
      <c r="K53" s="657"/>
      <c r="L53" s="657"/>
      <c r="M53" s="657"/>
      <c r="N53" s="657"/>
      <c r="O53" s="68"/>
      <c r="P53" s="61"/>
      <c r="Q53" s="397" t="s">
        <v>53</v>
      </c>
      <c r="R53" s="398"/>
      <c r="S53" s="398"/>
      <c r="T53" s="399"/>
      <c r="U53" s="399"/>
      <c r="V53" s="399"/>
      <c r="W53" s="399"/>
      <c r="X53" s="98"/>
      <c r="Y53" s="98"/>
      <c r="Z53" s="98"/>
      <c r="AA53" s="98"/>
      <c r="AB53" s="399"/>
      <c r="AC53" s="33"/>
      <c r="AD53" s="195"/>
    </row>
    <row r="54" spans="2:35" ht="14.25" customHeight="1" thickBot="1">
      <c r="B54" s="633"/>
      <c r="C54" s="397" t="s">
        <v>58</v>
      </c>
      <c r="D54" s="64"/>
      <c r="E54" s="35"/>
      <c r="F54" s="201"/>
      <c r="G54" s="68"/>
      <c r="H54" s="35"/>
      <c r="I54" s="658"/>
      <c r="J54" s="658"/>
      <c r="K54" s="658"/>
      <c r="L54" s="658"/>
      <c r="M54" s="658"/>
      <c r="N54" s="658"/>
      <c r="O54" s="68"/>
      <c r="P54" s="61"/>
      <c r="Q54" s="486"/>
      <c r="R54" s="487"/>
      <c r="S54" s="487"/>
      <c r="T54" s="487"/>
      <c r="U54" s="487"/>
      <c r="V54" s="487"/>
      <c r="W54" s="487"/>
      <c r="X54" s="487"/>
      <c r="Y54" s="487"/>
      <c r="Z54" s="487"/>
      <c r="AA54" s="487"/>
      <c r="AB54" s="488"/>
      <c r="AC54" s="33"/>
      <c r="AD54" s="195"/>
      <c r="AF54" s="440" t="s">
        <v>59</v>
      </c>
      <c r="AG54" s="390">
        <f>IF(I53&lt;&gt;"",1,0)</f>
        <v>0</v>
      </c>
      <c r="AH54" s="388" t="str">
        <f>IF(AG54=1,"C.P. Submitted","C.P. Not Submitted")</f>
        <v>C.P. Not Submitted</v>
      </c>
    </row>
    <row r="55" spans="2:35" ht="10.5" customHeight="1">
      <c r="B55" s="633"/>
      <c r="C55" s="426"/>
      <c r="D55" s="392"/>
      <c r="E55" s="392"/>
      <c r="F55" s="392"/>
      <c r="G55" s="403"/>
      <c r="H55" s="35"/>
      <c r="I55" s="533" t="s">
        <v>211</v>
      </c>
      <c r="J55" s="533"/>
      <c r="K55" s="533"/>
      <c r="L55" s="533"/>
      <c r="M55" s="533"/>
      <c r="N55" s="533"/>
      <c r="O55" s="35"/>
      <c r="P55" s="67"/>
      <c r="Q55" s="404"/>
      <c r="R55" s="404"/>
      <c r="S55" s="404"/>
      <c r="T55" s="404"/>
      <c r="U55" s="404"/>
      <c r="V55" s="404"/>
      <c r="W55" s="404"/>
      <c r="X55" s="404"/>
      <c r="Y55" s="404"/>
      <c r="Z55" s="401"/>
      <c r="AA55" s="401"/>
      <c r="AB55" s="401"/>
      <c r="AC55" s="33"/>
      <c r="AD55" s="195"/>
    </row>
    <row r="56" spans="2:35" ht="9" customHeight="1" thickBot="1">
      <c r="B56" s="427"/>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2"/>
    </row>
    <row r="57" spans="2:35" ht="9" customHeight="1" thickBot="1">
      <c r="B57" s="73"/>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5"/>
      <c r="AD57" s="195"/>
    </row>
    <row r="58" spans="2:35" ht="5.45" customHeight="1">
      <c r="B58" s="573" t="s">
        <v>60</v>
      </c>
      <c r="C58" s="587" t="s">
        <v>61</v>
      </c>
      <c r="D58" s="588"/>
      <c r="E58" s="588"/>
      <c r="F58" s="588"/>
      <c r="G58" s="588"/>
      <c r="H58" s="588"/>
      <c r="I58" s="588"/>
      <c r="J58" s="588"/>
      <c r="K58" s="588"/>
      <c r="L58" s="588"/>
      <c r="M58" s="588"/>
      <c r="N58" s="588"/>
      <c r="O58" s="588"/>
      <c r="P58" s="588"/>
      <c r="Q58" s="588"/>
      <c r="R58" s="588"/>
      <c r="S58" s="588"/>
      <c r="T58" s="76"/>
      <c r="U58" s="77"/>
      <c r="V58" s="78"/>
      <c r="W58" s="591"/>
      <c r="X58" s="591"/>
      <c r="Y58" s="591"/>
      <c r="Z58" s="591"/>
      <c r="AA58" s="79"/>
      <c r="AB58" s="80"/>
      <c r="AC58" s="81"/>
      <c r="AD58" s="195"/>
    </row>
    <row r="59" spans="2:35" ht="15.75" customHeight="1">
      <c r="B59" s="573"/>
      <c r="C59" s="589"/>
      <c r="D59" s="590"/>
      <c r="E59" s="590"/>
      <c r="F59" s="590"/>
      <c r="G59" s="590"/>
      <c r="H59" s="590"/>
      <c r="I59" s="590"/>
      <c r="J59" s="590"/>
      <c r="K59" s="590"/>
      <c r="L59" s="590"/>
      <c r="M59" s="590"/>
      <c r="N59" s="590"/>
      <c r="O59" s="590"/>
      <c r="P59" s="590"/>
      <c r="Q59" s="590"/>
      <c r="R59" s="590"/>
      <c r="S59" s="590"/>
      <c r="T59" s="43"/>
      <c r="U59" s="82"/>
      <c r="V59" s="83" t="s">
        <v>25</v>
      </c>
      <c r="W59" s="594" t="str">
        <f>IF(W5="","",W5)</f>
        <v/>
      </c>
      <c r="X59" s="594"/>
      <c r="Y59" s="594"/>
      <c r="Z59" s="594"/>
      <c r="AA59" s="84"/>
      <c r="AB59" s="42"/>
      <c r="AC59" s="81"/>
      <c r="AD59" s="195"/>
    </row>
    <row r="60" spans="2:35" ht="4.5" customHeight="1">
      <c r="B60" s="573"/>
      <c r="C60" s="52"/>
      <c r="D60" s="35"/>
      <c r="E60" s="35"/>
      <c r="F60" s="35"/>
      <c r="G60" s="35"/>
      <c r="H60" s="35"/>
      <c r="I60" s="35"/>
      <c r="J60" s="35"/>
      <c r="K60" s="35"/>
      <c r="L60" s="35"/>
      <c r="M60" s="35"/>
      <c r="N60" s="35"/>
      <c r="O60" s="35"/>
      <c r="P60" s="35"/>
      <c r="Q60" s="35"/>
      <c r="R60" s="35"/>
      <c r="S60" s="35"/>
      <c r="T60" s="35"/>
      <c r="U60" s="35"/>
      <c r="V60" s="35"/>
      <c r="W60" s="35"/>
      <c r="X60" s="35"/>
      <c r="Y60" s="35"/>
      <c r="Z60" s="35"/>
      <c r="AA60" s="35"/>
      <c r="AB60" s="37"/>
      <c r="AC60" s="81"/>
      <c r="AD60" s="195"/>
    </row>
    <row r="61" spans="2:35" ht="21.6" customHeight="1">
      <c r="B61" s="573"/>
      <c r="C61" s="52"/>
      <c r="D61" s="202"/>
      <c r="E61" s="62" t="s">
        <v>62</v>
      </c>
      <c r="F61" s="49"/>
      <c r="G61" s="49"/>
      <c r="H61" s="85"/>
      <c r="I61" s="49"/>
      <c r="J61" s="203"/>
      <c r="K61" s="62" t="s">
        <v>63</v>
      </c>
      <c r="L61" s="62"/>
      <c r="M61" s="583" t="str">
        <f>IF(D61="X",'Commodity Team Recommendation'!G1,IF(AND(J61="X",D70=""),"Field 'Reason(s) for Rejection'  must be filled in",""))</f>
        <v/>
      </c>
      <c r="N61" s="583"/>
      <c r="O61" s="583"/>
      <c r="P61" s="583"/>
      <c r="Q61" s="583"/>
      <c r="R61" s="583"/>
      <c r="S61" s="583"/>
      <c r="T61" s="583"/>
      <c r="U61" s="583"/>
      <c r="V61" s="583"/>
      <c r="W61" s="583"/>
      <c r="X61" s="583"/>
      <c r="Y61" s="583"/>
      <c r="Z61" s="583"/>
      <c r="AA61" s="583"/>
      <c r="AB61" s="584"/>
      <c r="AC61" s="81"/>
      <c r="AD61" s="195"/>
      <c r="AF61" s="438" t="str">
        <f>IF(D61="X","",IF(J61="X","","X"))</f>
        <v>X</v>
      </c>
      <c r="AG61" s="438" t="str">
        <f>IF(J61="X","",IF(D61="X","","X"))</f>
        <v>X</v>
      </c>
      <c r="AI61" s="198"/>
    </row>
    <row r="62" spans="2:35" ht="4.5" customHeight="1">
      <c r="B62" s="573"/>
      <c r="C62" s="66"/>
      <c r="D62" s="57"/>
      <c r="E62" s="57"/>
      <c r="F62" s="57"/>
      <c r="G62" s="57"/>
      <c r="H62" s="57"/>
      <c r="I62" s="57"/>
      <c r="J62" s="57"/>
      <c r="K62" s="57"/>
      <c r="L62" s="57"/>
      <c r="M62" s="57"/>
      <c r="N62" s="35"/>
      <c r="O62" s="57"/>
      <c r="P62" s="57"/>
      <c r="Q62" s="57"/>
      <c r="R62" s="57"/>
      <c r="S62" s="57"/>
      <c r="T62" s="57"/>
      <c r="U62" s="57"/>
      <c r="V62" s="57"/>
      <c r="W62" s="57"/>
      <c r="X62" s="57"/>
      <c r="Y62" s="57"/>
      <c r="Z62" s="57"/>
      <c r="AA62" s="57"/>
      <c r="AB62" s="58"/>
      <c r="AC62" s="81"/>
      <c r="AD62" s="195"/>
    </row>
    <row r="63" spans="2:35" ht="3" customHeight="1">
      <c r="B63" s="573"/>
      <c r="C63" s="87"/>
      <c r="D63" s="30"/>
      <c r="E63" s="30"/>
      <c r="F63" s="30"/>
      <c r="G63" s="30"/>
      <c r="H63" s="30"/>
      <c r="I63" s="60"/>
      <c r="J63" s="30"/>
      <c r="K63" s="30"/>
      <c r="L63" s="30"/>
      <c r="M63" s="30"/>
      <c r="N63" s="88"/>
      <c r="O63" s="30"/>
      <c r="P63" s="30"/>
      <c r="Q63" s="30"/>
      <c r="R63" s="30"/>
      <c r="S63" s="30"/>
      <c r="T63" s="30"/>
      <c r="U63" s="30"/>
      <c r="V63" s="30"/>
      <c r="W63" s="30"/>
      <c r="X63" s="30"/>
      <c r="Y63" s="30"/>
      <c r="Z63" s="30"/>
      <c r="AA63" s="30"/>
      <c r="AB63" s="32"/>
      <c r="AC63" s="81"/>
      <c r="AD63" s="195"/>
    </row>
    <row r="64" spans="2:35" ht="10.5" customHeight="1">
      <c r="B64" s="573"/>
      <c r="C64" s="52"/>
      <c r="D64" s="585"/>
      <c r="E64" s="585"/>
      <c r="F64" s="585"/>
      <c r="G64" s="585"/>
      <c r="H64" s="645"/>
      <c r="I64" s="61"/>
      <c r="J64" s="35"/>
      <c r="K64" s="35"/>
      <c r="L64" s="35"/>
      <c r="M64" s="35"/>
      <c r="N64" s="68"/>
      <c r="O64" s="35"/>
      <c r="P64" s="595" t="s">
        <v>189</v>
      </c>
      <c r="Q64" s="595"/>
      <c r="R64" s="595"/>
      <c r="S64" s="595"/>
      <c r="T64" s="595"/>
      <c r="U64" s="595"/>
      <c r="V64" s="595"/>
      <c r="W64" s="595"/>
      <c r="X64" s="35"/>
      <c r="Y64" s="35"/>
      <c r="Z64" s="35"/>
      <c r="AA64" s="35"/>
      <c r="AB64" s="37"/>
      <c r="AC64" s="81"/>
      <c r="AD64" s="195"/>
    </row>
    <row r="65" spans="2:36" ht="22.9" customHeight="1">
      <c r="B65" s="573"/>
      <c r="C65" s="89" t="s">
        <v>64</v>
      </c>
      <c r="D65" s="586"/>
      <c r="E65" s="586"/>
      <c r="F65" s="586"/>
      <c r="G65" s="586"/>
      <c r="H65" s="646"/>
      <c r="I65" s="90"/>
      <c r="J65" s="36" t="s">
        <v>65</v>
      </c>
      <c r="K65" s="570"/>
      <c r="L65" s="571"/>
      <c r="M65" s="572"/>
      <c r="N65" s="91"/>
      <c r="O65" s="38"/>
      <c r="P65" s="595"/>
      <c r="Q65" s="595"/>
      <c r="R65" s="595"/>
      <c r="S65" s="595"/>
      <c r="T65" s="595"/>
      <c r="U65" s="595"/>
      <c r="V65" s="595"/>
      <c r="W65" s="595"/>
      <c r="X65" s="203"/>
      <c r="Y65" s="92"/>
      <c r="Z65" s="568"/>
      <c r="AA65" s="568"/>
      <c r="AB65" s="569"/>
      <c r="AC65" s="81"/>
      <c r="AD65" s="195"/>
      <c r="AI65" s="199"/>
    </row>
    <row r="66" spans="2:36" ht="10.5" customHeight="1">
      <c r="B66" s="573"/>
      <c r="C66" s="534" t="s">
        <v>211</v>
      </c>
      <c r="D66" s="535"/>
      <c r="E66" s="535"/>
      <c r="F66" s="535"/>
      <c r="G66" s="535"/>
      <c r="H66" s="535"/>
      <c r="I66" s="399"/>
      <c r="J66" s="35"/>
      <c r="K66" s="35"/>
      <c r="L66" s="35"/>
      <c r="M66" s="35"/>
      <c r="N66" s="68"/>
      <c r="O66" s="35"/>
      <c r="P66" s="595"/>
      <c r="Q66" s="595"/>
      <c r="R66" s="595"/>
      <c r="S66" s="595"/>
      <c r="T66" s="595"/>
      <c r="U66" s="595"/>
      <c r="V66" s="595"/>
      <c r="W66" s="595"/>
      <c r="X66" s="35"/>
      <c r="Y66" s="35"/>
      <c r="Z66" s="35"/>
      <c r="AA66" s="35"/>
      <c r="AB66" s="37"/>
      <c r="AC66" s="81"/>
      <c r="AD66" s="195"/>
      <c r="AI66" s="199"/>
    </row>
    <row r="67" spans="2:36" ht="4.5" customHeight="1">
      <c r="B67" s="573"/>
      <c r="C67" s="66"/>
      <c r="D67" s="57"/>
      <c r="E67" s="57"/>
      <c r="F67" s="57"/>
      <c r="G67" s="57"/>
      <c r="H67" s="57"/>
      <c r="I67" s="57"/>
      <c r="J67" s="57"/>
      <c r="K67" s="57"/>
      <c r="L67" s="57"/>
      <c r="M67" s="57"/>
      <c r="N67" s="93"/>
      <c r="O67" s="57"/>
      <c r="P67" s="57"/>
      <c r="Q67" s="57"/>
      <c r="R67" s="57"/>
      <c r="S67" s="57"/>
      <c r="T67" s="57"/>
      <c r="U67" s="57"/>
      <c r="V67" s="57"/>
      <c r="W67" s="57"/>
      <c r="X67" s="57"/>
      <c r="Y67" s="57"/>
      <c r="Z67" s="57"/>
      <c r="AA67" s="57"/>
      <c r="AB67" s="58"/>
      <c r="AC67" s="81"/>
      <c r="AD67" s="195"/>
    </row>
    <row r="68" spans="2:36" ht="5.25" customHeight="1">
      <c r="B68" s="573"/>
      <c r="C68" s="52"/>
      <c r="D68" s="35"/>
      <c r="E68" s="35"/>
      <c r="F68" s="35"/>
      <c r="G68" s="35"/>
      <c r="H68" s="35"/>
      <c r="I68" s="35"/>
      <c r="J68" s="35"/>
      <c r="K68" s="35"/>
      <c r="L68" s="35"/>
      <c r="M68" s="35"/>
      <c r="N68" s="35"/>
      <c r="O68" s="35"/>
      <c r="P68" s="35"/>
      <c r="Q68" s="35"/>
      <c r="R68" s="35"/>
      <c r="S68" s="35"/>
      <c r="T68" s="35"/>
      <c r="U68" s="35"/>
      <c r="V68" s="35"/>
      <c r="W68" s="35"/>
      <c r="X68" s="35"/>
      <c r="Y68" s="35"/>
      <c r="Z68" s="35"/>
      <c r="AA68" s="35"/>
      <c r="AB68" s="37"/>
      <c r="AC68" s="81"/>
      <c r="AD68" s="195"/>
    </row>
    <row r="69" spans="2:36" ht="16.899999999999999" customHeight="1">
      <c r="B69" s="573"/>
      <c r="C69" s="579" t="s">
        <v>66</v>
      </c>
      <c r="D69" s="580"/>
      <c r="E69" s="580"/>
      <c r="F69" s="580"/>
      <c r="G69" s="580"/>
      <c r="H69" s="580"/>
      <c r="I69" s="580"/>
      <c r="J69" s="580"/>
      <c r="K69" s="580"/>
      <c r="L69" s="580"/>
      <c r="M69" s="580"/>
      <c r="N69" s="580"/>
      <c r="O69" s="35"/>
      <c r="P69" s="35"/>
      <c r="Q69" s="35"/>
      <c r="R69" s="35"/>
      <c r="S69" s="35"/>
      <c r="T69" s="35"/>
      <c r="U69" s="35"/>
      <c r="V69" s="35"/>
      <c r="W69" s="35"/>
      <c r="X69" s="35"/>
      <c r="Y69" s="35"/>
      <c r="Z69" s="35"/>
      <c r="AA69" s="35"/>
      <c r="AB69" s="37"/>
      <c r="AC69" s="81"/>
      <c r="AD69" s="195"/>
    </row>
    <row r="70" spans="2:36" ht="40.5" customHeight="1">
      <c r="B70" s="573"/>
      <c r="C70" s="94"/>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95"/>
      <c r="AC70" s="81"/>
      <c r="AD70" s="195"/>
      <c r="AE70" s="441"/>
    </row>
    <row r="71" spans="2:36" ht="3" customHeight="1">
      <c r="B71" s="573"/>
      <c r="C71" s="52"/>
      <c r="D71" s="35"/>
      <c r="E71" s="35"/>
      <c r="F71" s="35"/>
      <c r="G71" s="35"/>
      <c r="H71" s="35"/>
      <c r="I71" s="35"/>
      <c r="J71" s="35"/>
      <c r="K71" s="35"/>
      <c r="L71" s="35"/>
      <c r="M71" s="35"/>
      <c r="N71" s="35"/>
      <c r="O71" s="35"/>
      <c r="P71" s="35"/>
      <c r="Q71" s="35"/>
      <c r="R71" s="35"/>
      <c r="S71" s="35"/>
      <c r="T71" s="35"/>
      <c r="U71" s="35"/>
      <c r="V71" s="35"/>
      <c r="W71" s="35"/>
      <c r="X71" s="35"/>
      <c r="Y71" s="35"/>
      <c r="Z71" s="35"/>
      <c r="AA71" s="35"/>
      <c r="AB71" s="37"/>
      <c r="AC71" s="81"/>
      <c r="AD71" s="195"/>
    </row>
    <row r="72" spans="2:36" ht="13.5" customHeight="1">
      <c r="B72" s="573"/>
      <c r="C72" s="581" t="s">
        <v>67</v>
      </c>
      <c r="D72" s="582"/>
      <c r="E72" s="582"/>
      <c r="F72" s="35"/>
      <c r="G72" s="35"/>
      <c r="H72" s="35"/>
      <c r="I72" s="35"/>
      <c r="J72" s="35"/>
      <c r="K72" s="35"/>
      <c r="L72" s="35"/>
      <c r="M72" s="35"/>
      <c r="N72" s="35"/>
      <c r="O72" s="35"/>
      <c r="P72" s="35"/>
      <c r="Q72" s="35"/>
      <c r="R72" s="35"/>
      <c r="S72" s="35"/>
      <c r="T72" s="35"/>
      <c r="U72" s="35"/>
      <c r="V72" s="35"/>
      <c r="W72" s="35"/>
      <c r="X72" s="35"/>
      <c r="Y72" s="35"/>
      <c r="Z72" s="35"/>
      <c r="AA72" s="35"/>
      <c r="AB72" s="37"/>
      <c r="AC72" s="81"/>
      <c r="AD72" s="195"/>
    </row>
    <row r="73" spans="2:36" ht="13.5" customHeight="1">
      <c r="B73" s="573"/>
      <c r="C73" s="52"/>
      <c r="D73" s="585"/>
      <c r="E73" s="585"/>
      <c r="F73" s="585"/>
      <c r="G73" s="585"/>
      <c r="H73" s="35"/>
      <c r="I73" s="35"/>
      <c r="J73" s="35"/>
      <c r="K73" s="35"/>
      <c r="L73" s="35"/>
      <c r="M73" s="35"/>
      <c r="N73" s="35"/>
      <c r="O73" s="35"/>
      <c r="P73" s="35"/>
      <c r="Q73" s="35"/>
      <c r="R73" s="585"/>
      <c r="S73" s="585"/>
      <c r="T73" s="585"/>
      <c r="U73" s="585"/>
      <c r="V73" s="585"/>
      <c r="W73" s="35"/>
      <c r="X73" s="35"/>
      <c r="Y73" s="35"/>
      <c r="Z73" s="35"/>
      <c r="AA73" s="35"/>
      <c r="AB73" s="37"/>
      <c r="AC73" s="81"/>
      <c r="AD73" s="195"/>
    </row>
    <row r="74" spans="2:36" ht="15" customHeight="1">
      <c r="B74" s="573"/>
      <c r="C74" s="89" t="s">
        <v>68</v>
      </c>
      <c r="D74" s="586"/>
      <c r="E74" s="586"/>
      <c r="F74" s="586"/>
      <c r="G74" s="586"/>
      <c r="H74" s="35"/>
      <c r="I74" s="36" t="s">
        <v>65</v>
      </c>
      <c r="J74" s="570"/>
      <c r="K74" s="571"/>
      <c r="L74" s="571"/>
      <c r="M74" s="572"/>
      <c r="N74" s="38"/>
      <c r="O74" s="35"/>
      <c r="P74" s="35"/>
      <c r="Q74" s="36" t="s">
        <v>69</v>
      </c>
      <c r="R74" s="586"/>
      <c r="S74" s="586"/>
      <c r="T74" s="586"/>
      <c r="U74" s="586"/>
      <c r="V74" s="586"/>
      <c r="W74" s="35"/>
      <c r="X74" s="38" t="s">
        <v>65</v>
      </c>
      <c r="Y74" s="570"/>
      <c r="Z74" s="571"/>
      <c r="AA74" s="572"/>
      <c r="AB74" s="96"/>
      <c r="AC74" s="81"/>
      <c r="AD74" s="195"/>
      <c r="AF74" s="440" t="s">
        <v>59</v>
      </c>
      <c r="AG74" s="390">
        <f>IF(AND(J61="X",D64&lt;&gt;""),-1,IF(AND(D61="X",D64&lt;&gt;"",D73&lt;&gt;"",R73&lt;&gt;""),1,0))</f>
        <v>0</v>
      </c>
      <c r="AH74" s="393" t="str">
        <f>IF(AG54=1,IF(AG74=-1,"C.P.  Rejected",IF(AG74=1,"C.P. Approved",AH54)),AH54)</f>
        <v>C.P. Not Submitted</v>
      </c>
    </row>
    <row r="75" spans="2:36" ht="10.5" customHeight="1">
      <c r="B75" s="573"/>
      <c r="C75" s="599" t="s">
        <v>211</v>
      </c>
      <c r="D75" s="577"/>
      <c r="E75" s="577"/>
      <c r="F75" s="577"/>
      <c r="G75" s="577"/>
      <c r="H75" s="409"/>
      <c r="I75" s="53"/>
      <c r="J75" s="57"/>
      <c r="K75" s="57"/>
      <c r="L75" s="57"/>
      <c r="M75" s="57"/>
      <c r="N75" s="57"/>
      <c r="O75" s="57"/>
      <c r="P75" s="57"/>
      <c r="Q75" s="577" t="s">
        <v>211</v>
      </c>
      <c r="R75" s="577"/>
      <c r="S75" s="577"/>
      <c r="T75" s="577"/>
      <c r="U75" s="577"/>
      <c r="V75" s="577"/>
      <c r="W75" s="409"/>
      <c r="X75" s="409"/>
      <c r="Y75" s="57"/>
      <c r="Z75" s="57"/>
      <c r="AA75" s="57"/>
      <c r="AB75" s="58"/>
      <c r="AC75" s="81"/>
      <c r="AD75" s="195"/>
    </row>
    <row r="76" spans="2:36" ht="63.75" customHeight="1">
      <c r="B76" s="573"/>
      <c r="C76" s="574" t="s">
        <v>70</v>
      </c>
      <c r="D76" s="575"/>
      <c r="E76" s="575"/>
      <c r="F76" s="575"/>
      <c r="G76" s="575"/>
      <c r="H76" s="575"/>
      <c r="I76" s="575"/>
      <c r="J76" s="575"/>
      <c r="K76" s="575"/>
      <c r="L76" s="575"/>
      <c r="M76" s="575"/>
      <c r="N76" s="575"/>
      <c r="O76" s="575"/>
      <c r="P76" s="575"/>
      <c r="Q76" s="575"/>
      <c r="R76" s="575"/>
      <c r="S76" s="575"/>
      <c r="T76" s="575"/>
      <c r="U76" s="575"/>
      <c r="V76" s="575"/>
      <c r="W76" s="575"/>
      <c r="X76" s="575"/>
      <c r="Y76" s="575"/>
      <c r="Z76" s="575"/>
      <c r="AA76" s="575"/>
      <c r="AB76" s="576"/>
      <c r="AC76" s="81"/>
      <c r="AD76" s="195"/>
    </row>
    <row r="77" spans="2:36" ht="13.5" thickBot="1">
      <c r="B77" s="573"/>
      <c r="C77" s="97"/>
      <c r="D77" s="98"/>
      <c r="E77" s="98"/>
      <c r="F77" s="98"/>
      <c r="G77" s="98"/>
      <c r="H77" s="98"/>
      <c r="I77" s="98"/>
      <c r="J77" s="98"/>
      <c r="K77" s="98"/>
      <c r="L77" s="98"/>
      <c r="M77" s="98"/>
      <c r="N77" s="98"/>
      <c r="O77" s="98"/>
      <c r="P77" s="98"/>
      <c r="Q77" s="98"/>
      <c r="R77" s="98"/>
      <c r="S77" s="98"/>
      <c r="T77" s="98"/>
      <c r="U77" s="98"/>
      <c r="V77" s="98"/>
      <c r="W77" s="98"/>
      <c r="X77" s="98"/>
      <c r="Y77" s="98"/>
      <c r="Z77" s="98"/>
      <c r="AA77" s="98"/>
      <c r="AB77" s="99"/>
      <c r="AC77" s="81"/>
      <c r="AD77" s="195"/>
      <c r="AG77" s="394"/>
      <c r="AH77" s="394"/>
      <c r="AI77" s="200"/>
      <c r="AJ77" s="452"/>
    </row>
    <row r="78" spans="2:36" ht="9" customHeight="1" thickBot="1">
      <c r="B78" s="100"/>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2"/>
    </row>
    <row r="79" spans="2:36" ht="9" customHeight="1" thickBot="1">
      <c r="B79" s="103"/>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5"/>
    </row>
    <row r="80" spans="2:36" ht="15.75" customHeight="1">
      <c r="B80" s="564" t="s">
        <v>71</v>
      </c>
      <c r="C80" s="106" t="s">
        <v>72</v>
      </c>
      <c r="D80" s="107"/>
      <c r="E80" s="107"/>
      <c r="F80" s="107"/>
      <c r="G80" s="107"/>
      <c r="H80" s="107"/>
      <c r="I80" s="107"/>
      <c r="J80" s="107"/>
      <c r="K80" s="107"/>
      <c r="L80" s="107"/>
      <c r="M80" s="107"/>
      <c r="N80" s="107"/>
      <c r="O80" s="107"/>
      <c r="P80" s="107"/>
      <c r="Q80" s="107"/>
      <c r="R80" s="107"/>
      <c r="S80" s="107"/>
      <c r="T80" s="76"/>
      <c r="U80" s="77"/>
      <c r="V80" s="78" t="s">
        <v>25</v>
      </c>
      <c r="W80" s="592" t="str">
        <f>IF(W5="","",W5)</f>
        <v/>
      </c>
      <c r="X80" s="592"/>
      <c r="Y80" s="592"/>
      <c r="Z80" s="592"/>
      <c r="AA80" s="79"/>
      <c r="AB80" s="80"/>
      <c r="AC80" s="108"/>
      <c r="AD80" s="195"/>
    </row>
    <row r="81" spans="2:34">
      <c r="B81" s="564"/>
      <c r="C81" s="52"/>
      <c r="D81" s="35"/>
      <c r="E81" s="35"/>
      <c r="F81" s="35"/>
      <c r="G81" s="35"/>
      <c r="H81" s="35"/>
      <c r="I81" s="35"/>
      <c r="J81" s="35"/>
      <c r="K81" s="35"/>
      <c r="L81" s="35"/>
      <c r="M81" s="35"/>
      <c r="N81" s="35"/>
      <c r="O81" s="35"/>
      <c r="P81" s="35"/>
      <c r="Q81" s="35"/>
      <c r="R81" s="35"/>
      <c r="S81" s="35"/>
      <c r="T81" s="35"/>
      <c r="U81" s="35"/>
      <c r="V81" s="35"/>
      <c r="W81" s="35"/>
      <c r="X81" s="35"/>
      <c r="Y81" s="35"/>
      <c r="Z81" s="35"/>
      <c r="AA81" s="35"/>
      <c r="AB81" s="37"/>
      <c r="AC81" s="108"/>
      <c r="AD81" s="195"/>
    </row>
    <row r="82" spans="2:34" ht="23.45" customHeight="1">
      <c r="B82" s="564"/>
      <c r="C82" s="109"/>
      <c r="D82" s="204"/>
      <c r="E82" s="145" t="s">
        <v>62</v>
      </c>
      <c r="F82" s="62"/>
      <c r="G82" s="62"/>
      <c r="H82" s="62"/>
      <c r="I82" s="62"/>
      <c r="J82" s="204" t="s">
        <v>27</v>
      </c>
      <c r="K82" s="166" t="s">
        <v>63</v>
      </c>
      <c r="L82" s="62"/>
      <c r="M82" s="62"/>
      <c r="N82" s="612" t="s">
        <v>73</v>
      </c>
      <c r="O82" s="612"/>
      <c r="P82" s="612"/>
      <c r="Q82" s="612"/>
      <c r="R82" s="612"/>
      <c r="S82" s="612"/>
      <c r="T82" s="612"/>
      <c r="U82" s="612"/>
      <c r="V82" s="612"/>
      <c r="W82" s="612"/>
      <c r="X82" s="612"/>
      <c r="Y82" s="62"/>
      <c r="Z82" s="62"/>
      <c r="AA82" s="62"/>
      <c r="AB82" s="86"/>
      <c r="AC82" s="108"/>
      <c r="AD82" s="195"/>
      <c r="AF82" s="438" t="str">
        <f>IF(D82="X","",IF(J82="X","","X"))</f>
        <v>X</v>
      </c>
      <c r="AG82" s="438" t="str">
        <f>IF(J82="X","",IF(D82="X","","X"))</f>
        <v>X</v>
      </c>
    </row>
    <row r="83" spans="2:34">
      <c r="B83" s="564"/>
      <c r="C83" s="66"/>
      <c r="D83" s="57"/>
      <c r="E83" s="57"/>
      <c r="F83" s="57"/>
      <c r="G83" s="57"/>
      <c r="H83" s="57"/>
      <c r="I83" s="57"/>
      <c r="J83" s="57"/>
      <c r="K83" s="57"/>
      <c r="L83" s="57"/>
      <c r="M83" s="57"/>
      <c r="N83" s="35"/>
      <c r="O83" s="57"/>
      <c r="P83" s="57"/>
      <c r="Q83" s="57"/>
      <c r="R83" s="57"/>
      <c r="S83" s="57"/>
      <c r="T83" s="57"/>
      <c r="U83" s="57"/>
      <c r="V83" s="57"/>
      <c r="W83" s="57"/>
      <c r="X83" s="57"/>
      <c r="Y83" s="57"/>
      <c r="Z83" s="57"/>
      <c r="AA83" s="57"/>
      <c r="AB83" s="58"/>
      <c r="AC83" s="108"/>
      <c r="AD83" s="195"/>
    </row>
    <row r="84" spans="2:34" ht="7.9" customHeight="1">
      <c r="B84" s="564"/>
      <c r="C84" s="52"/>
      <c r="D84" s="35"/>
      <c r="E84" s="35"/>
      <c r="F84" s="30"/>
      <c r="G84" s="30"/>
      <c r="H84" s="30"/>
      <c r="I84" s="30"/>
      <c r="J84" s="88"/>
      <c r="K84" s="60"/>
      <c r="L84" s="30"/>
      <c r="M84" s="30"/>
      <c r="N84" s="30"/>
      <c r="O84" s="30"/>
      <c r="P84" s="88"/>
      <c r="Q84" s="30"/>
      <c r="R84" s="405"/>
      <c r="S84" s="405"/>
      <c r="T84" s="405"/>
      <c r="U84" s="405"/>
      <c r="V84" s="405"/>
      <c r="W84" s="405"/>
      <c r="X84" s="405"/>
      <c r="Y84" s="405"/>
      <c r="Z84" s="30"/>
      <c r="AA84" s="30"/>
      <c r="AB84" s="32"/>
      <c r="AC84" s="108"/>
      <c r="AD84" s="195"/>
    </row>
    <row r="85" spans="2:34" ht="13.9" customHeight="1">
      <c r="B85" s="564"/>
      <c r="C85" s="52"/>
      <c r="D85" s="35"/>
      <c r="F85" s="643"/>
      <c r="G85" s="643"/>
      <c r="H85" s="643"/>
      <c r="I85" s="643"/>
      <c r="J85" s="68"/>
      <c r="K85" s="61"/>
      <c r="L85" s="35"/>
      <c r="M85" s="35"/>
      <c r="N85" s="35"/>
      <c r="O85" s="35"/>
      <c r="P85" s="68"/>
      <c r="Q85" s="35"/>
      <c r="R85" s="593" t="s">
        <v>74</v>
      </c>
      <c r="S85" s="593"/>
      <c r="T85" s="593"/>
      <c r="U85" s="593"/>
      <c r="V85" s="593"/>
      <c r="W85" s="593"/>
      <c r="X85" s="593"/>
      <c r="Y85" s="593"/>
      <c r="Z85" s="35"/>
      <c r="AA85" s="35"/>
      <c r="AB85" s="37"/>
      <c r="AC85" s="108"/>
      <c r="AD85" s="195"/>
    </row>
    <row r="86" spans="2:34" ht="21.6" customHeight="1">
      <c r="B86" s="564"/>
      <c r="C86" s="601" t="s">
        <v>75</v>
      </c>
      <c r="D86" s="602"/>
      <c r="E86" s="602"/>
      <c r="F86" s="644"/>
      <c r="G86" s="644"/>
      <c r="H86" s="644"/>
      <c r="I86" s="644"/>
      <c r="J86" s="68"/>
      <c r="K86" s="90"/>
      <c r="L86" s="36" t="s">
        <v>65</v>
      </c>
      <c r="M86" s="565"/>
      <c r="N86" s="566"/>
      <c r="O86" s="567"/>
      <c r="P86" s="91"/>
      <c r="Q86" s="38"/>
      <c r="R86" s="593"/>
      <c r="S86" s="593"/>
      <c r="T86" s="593"/>
      <c r="U86" s="593"/>
      <c r="V86" s="593"/>
      <c r="W86" s="593"/>
      <c r="X86" s="593"/>
      <c r="Y86" s="593"/>
      <c r="Z86" s="205"/>
      <c r="AA86" s="635"/>
      <c r="AB86" s="569"/>
      <c r="AC86" s="108"/>
      <c r="AD86" s="195"/>
      <c r="AF86" s="440" t="s">
        <v>59</v>
      </c>
      <c r="AG86" s="390">
        <f>IF(AND(J82="X",F85&lt;&gt;""),-1,IF(AND(D82="X",F85&lt;&gt;""),1,0))</f>
        <v>0</v>
      </c>
      <c r="AH86" s="393" t="str">
        <f>IF(AH74="C.P. Approved",IF(AG86=-1,"Change Rejected - CCB1",IF(AG86=1,"CCB1 Approved",AH74)),AH74)</f>
        <v>C.P. Not Submitted</v>
      </c>
    </row>
    <row r="87" spans="2:34" ht="13.9" customHeight="1">
      <c r="B87" s="564"/>
      <c r="C87" s="52"/>
      <c r="D87" s="536" t="s">
        <v>211</v>
      </c>
      <c r="E87" s="536"/>
      <c r="F87" s="536"/>
      <c r="G87" s="536"/>
      <c r="H87" s="536"/>
      <c r="I87" s="536"/>
      <c r="J87" s="411"/>
      <c r="K87" s="61"/>
      <c r="L87" s="35"/>
      <c r="M87" s="35"/>
      <c r="N87" s="35"/>
      <c r="O87" s="35"/>
      <c r="P87" s="68"/>
      <c r="Q87" s="35"/>
      <c r="R87" s="593"/>
      <c r="S87" s="593"/>
      <c r="T87" s="593"/>
      <c r="U87" s="593"/>
      <c r="V87" s="593"/>
      <c r="W87" s="593"/>
      <c r="X87" s="593"/>
      <c r="Y87" s="593"/>
      <c r="Z87" s="35"/>
      <c r="AA87" s="35"/>
      <c r="AB87" s="37"/>
      <c r="AC87" s="108"/>
      <c r="AD87" s="195"/>
    </row>
    <row r="88" spans="2:34" ht="4.9000000000000004" customHeight="1">
      <c r="B88" s="564"/>
      <c r="C88" s="66"/>
      <c r="D88" s="57"/>
      <c r="E88" s="57"/>
      <c r="F88" s="57"/>
      <c r="G88" s="57"/>
      <c r="H88" s="57"/>
      <c r="I88" s="57"/>
      <c r="J88" s="93"/>
      <c r="K88" s="67"/>
      <c r="L88" s="57"/>
      <c r="M88" s="57"/>
      <c r="N88" s="57"/>
      <c r="O88" s="57"/>
      <c r="P88" s="93"/>
      <c r="Q88" s="57"/>
      <c r="R88" s="57"/>
      <c r="S88" s="57"/>
      <c r="T88" s="57"/>
      <c r="U88" s="57"/>
      <c r="V88" s="57"/>
      <c r="W88" s="57"/>
      <c r="X88" s="57"/>
      <c r="Y88" s="57"/>
      <c r="Z88" s="57"/>
      <c r="AA88" s="57"/>
      <c r="AB88" s="58"/>
      <c r="AC88" s="108"/>
      <c r="AD88" s="195"/>
    </row>
    <row r="89" spans="2:34" ht="14.25">
      <c r="B89" s="564"/>
      <c r="C89" s="110" t="s">
        <v>66</v>
      </c>
      <c r="D89" s="30"/>
      <c r="E89" s="30"/>
      <c r="F89" s="30"/>
      <c r="G89" s="30"/>
      <c r="H89" s="30"/>
      <c r="I89" s="30"/>
      <c r="J89" s="30"/>
      <c r="K89" s="30"/>
      <c r="L89" s="30"/>
      <c r="M89" s="30"/>
      <c r="N89" s="30"/>
      <c r="O89" s="30"/>
      <c r="P89" s="30"/>
      <c r="Q89" s="30"/>
      <c r="R89" s="30"/>
      <c r="S89" s="30"/>
      <c r="T89" s="30"/>
      <c r="U89" s="30"/>
      <c r="V89" s="30"/>
      <c r="W89" s="30"/>
      <c r="X89" s="30"/>
      <c r="Y89" s="30"/>
      <c r="Z89" s="30"/>
      <c r="AA89" s="30"/>
      <c r="AB89" s="32"/>
      <c r="AC89" s="108"/>
      <c r="AD89" s="195"/>
    </row>
    <row r="90" spans="2:34" ht="49.15" customHeight="1">
      <c r="B90" s="564"/>
      <c r="C90" s="89"/>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37"/>
      <c r="AC90" s="108"/>
      <c r="AD90" s="195"/>
    </row>
    <row r="91" spans="2:34" ht="12" customHeight="1">
      <c r="B91" s="564"/>
      <c r="C91" s="111"/>
      <c r="D91" s="617"/>
      <c r="E91" s="617"/>
      <c r="F91" s="617"/>
      <c r="G91" s="617"/>
      <c r="H91" s="617"/>
      <c r="I91" s="617"/>
      <c r="J91" s="617"/>
      <c r="K91" s="617"/>
      <c r="L91" s="617"/>
      <c r="M91" s="617"/>
      <c r="N91" s="617"/>
      <c r="O91" s="617"/>
      <c r="P91" s="617"/>
      <c r="Q91" s="617"/>
      <c r="R91" s="617"/>
      <c r="S91" s="617"/>
      <c r="T91" s="617"/>
      <c r="U91" s="617"/>
      <c r="V91" s="617"/>
      <c r="W91" s="617"/>
      <c r="X91" s="617"/>
      <c r="Y91" s="617"/>
      <c r="Z91" s="617"/>
      <c r="AA91" s="617"/>
      <c r="AB91" s="112"/>
      <c r="AC91" s="113"/>
      <c r="AD91" s="195"/>
    </row>
    <row r="92" spans="2:34" ht="63.75" customHeight="1">
      <c r="B92" s="564"/>
      <c r="C92" s="574" t="s">
        <v>70</v>
      </c>
      <c r="D92" s="575"/>
      <c r="E92" s="575"/>
      <c r="F92" s="575"/>
      <c r="G92" s="575"/>
      <c r="H92" s="575"/>
      <c r="I92" s="575"/>
      <c r="J92" s="575"/>
      <c r="K92" s="575"/>
      <c r="L92" s="575"/>
      <c r="M92" s="575"/>
      <c r="N92" s="575"/>
      <c r="O92" s="575"/>
      <c r="P92" s="575"/>
      <c r="Q92" s="575"/>
      <c r="R92" s="575"/>
      <c r="S92" s="575"/>
      <c r="T92" s="575"/>
      <c r="U92" s="575"/>
      <c r="V92" s="575"/>
      <c r="W92" s="575"/>
      <c r="X92" s="575"/>
      <c r="Y92" s="575"/>
      <c r="Z92" s="575"/>
      <c r="AA92" s="575"/>
      <c r="AB92" s="576"/>
      <c r="AC92" s="113"/>
      <c r="AD92" s="195"/>
    </row>
    <row r="93" spans="2:34" ht="13.5" thickBot="1">
      <c r="B93" s="564"/>
      <c r="C93" s="97"/>
      <c r="D93" s="98"/>
      <c r="E93" s="98"/>
      <c r="F93" s="98"/>
      <c r="G93" s="98"/>
      <c r="H93" s="98"/>
      <c r="I93" s="98"/>
      <c r="J93" s="98"/>
      <c r="K93" s="98"/>
      <c r="L93" s="98"/>
      <c r="M93" s="98"/>
      <c r="N93" s="98"/>
      <c r="O93" s="98"/>
      <c r="P93" s="98"/>
      <c r="Q93" s="98"/>
      <c r="R93" s="98"/>
      <c r="S93" s="98"/>
      <c r="T93" s="98"/>
      <c r="U93" s="98"/>
      <c r="V93" s="98"/>
      <c r="W93" s="98"/>
      <c r="X93" s="98"/>
      <c r="Y93" s="98"/>
      <c r="Z93" s="98"/>
      <c r="AA93" s="98"/>
      <c r="AB93" s="99"/>
      <c r="AC93" s="113"/>
      <c r="AD93" s="195"/>
    </row>
    <row r="94" spans="2:34" ht="9" customHeight="1" thickBot="1">
      <c r="B94" s="114"/>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6"/>
    </row>
    <row r="95" spans="2:34" ht="9" customHeight="1" thickBot="1">
      <c r="B95" s="117"/>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9"/>
    </row>
    <row r="96" spans="2:34" ht="19.149999999999999" customHeight="1">
      <c r="B96" s="619" t="s">
        <v>76</v>
      </c>
      <c r="C96" s="106" t="s">
        <v>77</v>
      </c>
      <c r="D96" s="76"/>
      <c r="E96" s="76"/>
      <c r="F96" s="76"/>
      <c r="G96" s="76"/>
      <c r="H96" s="76"/>
      <c r="I96" s="76"/>
      <c r="J96" s="76"/>
      <c r="K96" s="76"/>
      <c r="L96" s="76"/>
      <c r="M96" s="76"/>
      <c r="N96" s="76"/>
      <c r="O96" s="76"/>
      <c r="P96" s="76"/>
      <c r="Q96" s="76"/>
      <c r="R96" s="76"/>
      <c r="S96" s="76"/>
      <c r="T96" s="76"/>
      <c r="U96" s="77"/>
      <c r="V96" s="78" t="s">
        <v>25</v>
      </c>
      <c r="W96" s="592" t="str">
        <f>IF(W5="","",W5)</f>
        <v/>
      </c>
      <c r="X96" s="592"/>
      <c r="Y96" s="592"/>
      <c r="Z96" s="592"/>
      <c r="AA96" s="79"/>
      <c r="AB96" s="80"/>
      <c r="AC96" s="120"/>
      <c r="AD96" s="195"/>
    </row>
    <row r="97" spans="2:34" ht="12.75" customHeight="1">
      <c r="B97" s="619"/>
      <c r="C97" s="52"/>
      <c r="D97" s="35"/>
      <c r="E97" s="35"/>
      <c r="F97" s="35"/>
      <c r="G97" s="35"/>
      <c r="H97" s="35"/>
      <c r="I97" s="35"/>
      <c r="J97" s="35"/>
      <c r="K97" s="35"/>
      <c r="L97" s="35"/>
      <c r="M97" s="35"/>
      <c r="N97" s="35"/>
      <c r="O97" s="35"/>
      <c r="P97" s="35"/>
      <c r="Q97" s="35"/>
      <c r="R97" s="35"/>
      <c r="S97" s="35"/>
      <c r="T97" s="35"/>
      <c r="U97" s="35"/>
      <c r="V97" s="35"/>
      <c r="W97" s="35"/>
      <c r="X97" s="35"/>
      <c r="Y97" s="35"/>
      <c r="Z97" s="35"/>
      <c r="AA97" s="35"/>
      <c r="AB97" s="37"/>
      <c r="AC97" s="120"/>
      <c r="AD97" s="195"/>
    </row>
    <row r="98" spans="2:34" ht="23.45" customHeight="1">
      <c r="B98" s="619"/>
      <c r="C98" s="121"/>
      <c r="D98" s="11"/>
      <c r="E98" s="145" t="s">
        <v>62</v>
      </c>
      <c r="F98" s="49"/>
      <c r="G98" s="49"/>
      <c r="H98" s="48"/>
      <c r="I98" s="49"/>
      <c r="J98" s="11" t="s">
        <v>27</v>
      </c>
      <c r="K98" s="145" t="s">
        <v>63</v>
      </c>
      <c r="L98" s="62"/>
      <c r="M98" s="62"/>
      <c r="N98" s="612" t="s">
        <v>73</v>
      </c>
      <c r="O98" s="612"/>
      <c r="P98" s="612"/>
      <c r="Q98" s="612"/>
      <c r="R98" s="612"/>
      <c r="S98" s="612"/>
      <c r="T98" s="612"/>
      <c r="U98" s="612"/>
      <c r="V98" s="612"/>
      <c r="W98" s="612"/>
      <c r="X98" s="612"/>
      <c r="Y98" s="62"/>
      <c r="Z98" s="62"/>
      <c r="AA98" s="62"/>
      <c r="AB98" s="86"/>
      <c r="AC98" s="120"/>
      <c r="AD98" s="195"/>
      <c r="AF98" s="438" t="str">
        <f>IF(D98="X","",IF(J98="X","","X"))</f>
        <v>X</v>
      </c>
      <c r="AG98" s="438" t="str">
        <f>IF(J98="X","",IF(D98="X","","X"))</f>
        <v>X</v>
      </c>
    </row>
    <row r="99" spans="2:34">
      <c r="B99" s="619"/>
      <c r="C99" s="66"/>
      <c r="D99" s="57"/>
      <c r="E99" s="57"/>
      <c r="F99" s="57"/>
      <c r="G99" s="57"/>
      <c r="H99" s="57"/>
      <c r="I99" s="57"/>
      <c r="J99" s="57"/>
      <c r="K99" s="57"/>
      <c r="L99" s="57"/>
      <c r="M99" s="57"/>
      <c r="N99" s="35"/>
      <c r="O99" s="57"/>
      <c r="P99" s="57"/>
      <c r="Q99" s="57"/>
      <c r="R99" s="57"/>
      <c r="S99" s="57"/>
      <c r="T99" s="57"/>
      <c r="U99" s="57"/>
      <c r="V99" s="57"/>
      <c r="W99" s="57"/>
      <c r="X99" s="57"/>
      <c r="Y99" s="57"/>
      <c r="Z99" s="57"/>
      <c r="AA99" s="57"/>
      <c r="AB99" s="58"/>
      <c r="AC99" s="120"/>
      <c r="AD99" s="195"/>
    </row>
    <row r="100" spans="2:34" ht="14.25">
      <c r="B100" s="619"/>
      <c r="C100" s="122"/>
      <c r="D100" s="123"/>
      <c r="E100" s="123"/>
      <c r="F100" s="123"/>
      <c r="G100" s="406"/>
      <c r="H100" s="406"/>
      <c r="I100" s="406"/>
      <c r="J100" s="406"/>
      <c r="K100" s="406"/>
      <c r="L100" s="406"/>
      <c r="M100" s="123"/>
      <c r="N100" s="124"/>
      <c r="O100" s="125"/>
      <c r="P100" s="123"/>
      <c r="Q100" s="123"/>
      <c r="R100" s="123"/>
      <c r="S100" s="123"/>
      <c r="T100" s="123"/>
      <c r="U100" s="126"/>
      <c r="V100" s="123"/>
      <c r="W100" s="123"/>
      <c r="X100" s="123"/>
      <c r="Y100" s="123"/>
      <c r="Z100" s="123"/>
      <c r="AA100" s="123"/>
      <c r="AB100" s="70"/>
      <c r="AC100" s="120"/>
      <c r="AD100" s="195"/>
    </row>
    <row r="101" spans="2:34" ht="14.25">
      <c r="B101" s="619"/>
      <c r="C101" s="89"/>
      <c r="D101" s="661" t="s">
        <v>78</v>
      </c>
      <c r="E101" s="661"/>
      <c r="F101" s="661"/>
      <c r="G101" s="661"/>
      <c r="H101" s="661"/>
      <c r="I101" s="661"/>
      <c r="J101" s="661"/>
      <c r="K101" s="662"/>
      <c r="L101" s="659"/>
      <c r="M101" s="660"/>
      <c r="N101" s="68"/>
      <c r="O101" s="54"/>
      <c r="P101" s="468" t="s">
        <v>79</v>
      </c>
      <c r="Q101" s="468"/>
      <c r="R101" s="468"/>
      <c r="S101" s="468"/>
      <c r="T101" s="468"/>
      <c r="U101" s="468"/>
      <c r="V101" s="468"/>
      <c r="W101" s="468"/>
      <c r="X101" s="531"/>
      <c r="Y101" s="532"/>
      <c r="Z101" s="63"/>
      <c r="AA101" s="63"/>
      <c r="AB101" s="37"/>
      <c r="AC101" s="120"/>
      <c r="AD101" s="195"/>
    </row>
    <row r="102" spans="2:34">
      <c r="B102" s="619"/>
      <c r="C102" s="66"/>
      <c r="D102" s="57"/>
      <c r="E102" s="57"/>
      <c r="F102" s="57"/>
      <c r="G102" s="57"/>
      <c r="H102" s="57"/>
      <c r="I102" s="57"/>
      <c r="J102" s="57"/>
      <c r="K102" s="127"/>
      <c r="L102" s="57"/>
      <c r="M102" s="57"/>
      <c r="N102" s="57"/>
      <c r="O102" s="67"/>
      <c r="P102" s="57"/>
      <c r="Q102" s="57"/>
      <c r="R102" s="57"/>
      <c r="S102" s="57"/>
      <c r="T102" s="57"/>
      <c r="U102" s="57"/>
      <c r="V102" s="57"/>
      <c r="W102" s="57"/>
      <c r="X102" s="57"/>
      <c r="Y102" s="57"/>
      <c r="Z102" s="57"/>
      <c r="AA102" s="57"/>
      <c r="AB102" s="58"/>
      <c r="AC102" s="120"/>
      <c r="AD102" s="195"/>
    </row>
    <row r="103" spans="2:34" ht="4.9000000000000004" customHeight="1">
      <c r="B103" s="619"/>
      <c r="C103" s="128"/>
      <c r="D103" s="129"/>
      <c r="E103" s="30"/>
      <c r="F103" s="434"/>
      <c r="G103" s="434"/>
      <c r="H103" s="434"/>
      <c r="I103" s="434"/>
      <c r="J103" s="435"/>
      <c r="K103" s="60"/>
      <c r="L103" s="30"/>
      <c r="M103" s="30"/>
      <c r="N103" s="30"/>
      <c r="O103" s="30"/>
      <c r="P103" s="30"/>
      <c r="Q103" s="60"/>
      <c r="R103" s="30"/>
      <c r="S103" s="30"/>
      <c r="T103" s="30"/>
      <c r="U103" s="30"/>
      <c r="V103" s="30"/>
      <c r="W103" s="30"/>
      <c r="X103" s="30"/>
      <c r="Y103" s="30"/>
      <c r="Z103" s="30"/>
      <c r="AA103" s="30"/>
      <c r="AB103" s="32"/>
      <c r="AC103" s="120"/>
      <c r="AD103" s="195"/>
    </row>
    <row r="104" spans="2:34" ht="12.75" customHeight="1">
      <c r="B104" s="619"/>
      <c r="C104" s="130"/>
      <c r="D104" s="131"/>
      <c r="E104" s="35"/>
      <c r="F104" s="613"/>
      <c r="G104" s="613"/>
      <c r="H104" s="613"/>
      <c r="I104" s="613"/>
      <c r="J104" s="614"/>
      <c r="K104" s="132"/>
      <c r="L104" s="35"/>
      <c r="M104" s="35"/>
      <c r="N104" s="35"/>
      <c r="O104" s="35"/>
      <c r="P104" s="68"/>
      <c r="R104" s="610" t="str">
        <f>AF105</f>
        <v/>
      </c>
      <c r="S104" s="610"/>
      <c r="T104" s="610"/>
      <c r="U104" s="610"/>
      <c r="V104" s="610"/>
      <c r="W104" s="610"/>
      <c r="X104" s="610"/>
      <c r="Y104" s="610"/>
      <c r="Z104" s="610"/>
      <c r="AA104" s="610"/>
      <c r="AB104" s="436"/>
      <c r="AC104" s="120"/>
      <c r="AD104" s="195"/>
    </row>
    <row r="105" spans="2:34" ht="19.149999999999999" customHeight="1">
      <c r="B105" s="619"/>
      <c r="C105" s="601" t="s">
        <v>80</v>
      </c>
      <c r="D105" s="602"/>
      <c r="E105" s="602"/>
      <c r="F105" s="615"/>
      <c r="G105" s="615"/>
      <c r="H105" s="615"/>
      <c r="I105" s="615"/>
      <c r="J105" s="616"/>
      <c r="K105" s="90"/>
      <c r="L105" s="36" t="s">
        <v>65</v>
      </c>
      <c r="M105" s="607"/>
      <c r="N105" s="608"/>
      <c r="O105" s="609"/>
      <c r="P105" s="133"/>
      <c r="Q105" s="611"/>
      <c r="R105" s="610"/>
      <c r="S105" s="610"/>
      <c r="T105" s="610"/>
      <c r="U105" s="610"/>
      <c r="V105" s="610"/>
      <c r="W105" s="610"/>
      <c r="X105" s="610"/>
      <c r="Y105" s="610"/>
      <c r="Z105" s="610"/>
      <c r="AA105" s="610"/>
      <c r="AB105" s="436"/>
      <c r="AC105" s="120"/>
      <c r="AD105" s="195"/>
      <c r="AF105" s="388" t="str">
        <f>IF(F104="","",IF(AND(L101&lt;&gt;"",X101&lt;&gt;""),""," You can't aprove yet ! : " &amp; IF(AND(L101="",X101=""),"Quantity of Samples and  P.V. Start Date ",IF(L101="","Quantity of Samples  ","P.V.Start Date"))&amp;" missing !!"))</f>
        <v/>
      </c>
    </row>
    <row r="106" spans="2:34" ht="12.75" customHeight="1">
      <c r="B106" s="619"/>
      <c r="C106" s="130"/>
      <c r="D106" s="597" t="s">
        <v>211</v>
      </c>
      <c r="E106" s="597"/>
      <c r="F106" s="597"/>
      <c r="G106" s="597"/>
      <c r="H106" s="597"/>
      <c r="I106" s="597"/>
      <c r="J106" s="598"/>
      <c r="K106" s="61"/>
      <c r="L106" s="35"/>
      <c r="M106" s="35"/>
      <c r="N106" s="35"/>
      <c r="O106" s="35"/>
      <c r="P106" s="68"/>
      <c r="Q106" s="611"/>
      <c r="R106" s="610"/>
      <c r="S106" s="610"/>
      <c r="T106" s="610"/>
      <c r="U106" s="610"/>
      <c r="V106" s="610"/>
      <c r="W106" s="610"/>
      <c r="X106" s="610"/>
      <c r="Y106" s="610"/>
      <c r="Z106" s="610"/>
      <c r="AA106" s="610"/>
      <c r="AB106" s="436"/>
      <c r="AC106" s="120"/>
      <c r="AD106" s="195"/>
    </row>
    <row r="107" spans="2:34" ht="7.15" customHeight="1">
      <c r="B107" s="619"/>
      <c r="C107" s="134"/>
      <c r="D107" s="135"/>
      <c r="E107" s="57"/>
      <c r="F107" s="57"/>
      <c r="G107" s="57"/>
      <c r="H107" s="57"/>
      <c r="I107" s="57"/>
      <c r="J107" s="93"/>
      <c r="K107" s="67"/>
      <c r="L107" s="57"/>
      <c r="M107" s="57"/>
      <c r="N107" s="57"/>
      <c r="O107" s="57"/>
      <c r="P107" s="57"/>
      <c r="Q107" s="67"/>
      <c r="R107" s="57"/>
      <c r="S107" s="57"/>
      <c r="T107" s="57"/>
      <c r="U107" s="57"/>
      <c r="V107" s="57"/>
      <c r="W107" s="57"/>
      <c r="X107" s="57"/>
      <c r="Y107" s="57"/>
      <c r="Z107" s="57"/>
      <c r="AA107" s="57"/>
      <c r="AB107" s="58"/>
      <c r="AC107" s="120"/>
      <c r="AD107" s="195"/>
    </row>
    <row r="108" spans="2:34" ht="14.25">
      <c r="B108" s="619"/>
      <c r="C108" s="110" t="s">
        <v>66</v>
      </c>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2"/>
      <c r="AC108" s="120"/>
      <c r="AD108" s="195"/>
    </row>
    <row r="109" spans="2:34" ht="4.1500000000000004" customHeight="1">
      <c r="B109" s="619"/>
      <c r="C109" s="640"/>
      <c r="D109" s="641"/>
      <c r="E109" s="641"/>
      <c r="F109" s="641"/>
      <c r="G109" s="641"/>
      <c r="H109" s="641"/>
      <c r="I109" s="641"/>
      <c r="J109" s="641"/>
      <c r="K109" s="641"/>
      <c r="L109" s="641"/>
      <c r="M109" s="641"/>
      <c r="N109" s="641"/>
      <c r="O109" s="641"/>
      <c r="P109" s="641"/>
      <c r="Q109" s="641"/>
      <c r="R109" s="641"/>
      <c r="S109" s="641"/>
      <c r="T109" s="641"/>
      <c r="U109" s="641"/>
      <c r="V109" s="641"/>
      <c r="W109" s="641"/>
      <c r="X109" s="641"/>
      <c r="Y109" s="641"/>
      <c r="Z109" s="641"/>
      <c r="AA109" s="641"/>
      <c r="AB109" s="642"/>
      <c r="AC109" s="120"/>
      <c r="AD109" s="195"/>
    </row>
    <row r="110" spans="2:34" ht="54.6" customHeight="1">
      <c r="B110" s="619"/>
      <c r="C110" s="47"/>
      <c r="D110" s="604"/>
      <c r="E110" s="604"/>
      <c r="F110" s="604"/>
      <c r="G110" s="604"/>
      <c r="H110" s="604"/>
      <c r="I110" s="604"/>
      <c r="J110" s="604"/>
      <c r="K110" s="604"/>
      <c r="L110" s="604"/>
      <c r="M110" s="604"/>
      <c r="N110" s="604"/>
      <c r="O110" s="604"/>
      <c r="P110" s="604"/>
      <c r="Q110" s="604"/>
      <c r="R110" s="604"/>
      <c r="S110" s="604"/>
      <c r="T110" s="604"/>
      <c r="U110" s="604"/>
      <c r="V110" s="604"/>
      <c r="W110" s="604"/>
      <c r="X110" s="604"/>
      <c r="Y110" s="604"/>
      <c r="Z110" s="604"/>
      <c r="AA110" s="604"/>
      <c r="AB110" s="46"/>
      <c r="AC110" s="120"/>
      <c r="AD110" s="195"/>
      <c r="AF110" s="440" t="s">
        <v>59</v>
      </c>
      <c r="AG110" s="390">
        <f>IF(AND(J98="X",F104&lt;&gt;""),-1,IF(AND(D98="X",F104&lt;&gt;"",E113&lt;&gt;"",R113&lt;&gt;""),1,0))</f>
        <v>0</v>
      </c>
      <c r="AH110" s="393" t="str">
        <f>IF(AH86="CCB1 Approved",IF(AG110=-1,"Change Rejected - CCB2",IF(AG110=1,"CCB2 Approved",AH86)),AH86)</f>
        <v>C.P. Not Submitted</v>
      </c>
    </row>
    <row r="111" spans="2:34" ht="7.9" customHeight="1">
      <c r="B111" s="619"/>
      <c r="C111" s="66"/>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8"/>
      <c r="AC111" s="120"/>
      <c r="AD111" s="195"/>
    </row>
    <row r="112" spans="2:34" ht="14.25">
      <c r="B112" s="619"/>
      <c r="C112" s="89" t="s">
        <v>81</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7"/>
      <c r="AC112" s="120"/>
      <c r="AD112" s="195"/>
    </row>
    <row r="113" spans="2:34" ht="9" customHeight="1">
      <c r="B113" s="619"/>
      <c r="C113" s="52"/>
      <c r="D113" s="35"/>
      <c r="E113" s="605"/>
      <c r="F113" s="605"/>
      <c r="G113" s="605"/>
      <c r="H113" s="605"/>
      <c r="I113" s="35"/>
      <c r="J113" s="136"/>
      <c r="K113" s="35"/>
      <c r="L113" s="35"/>
      <c r="M113" s="35"/>
      <c r="N113" s="35"/>
      <c r="O113" s="35"/>
      <c r="P113" s="35"/>
      <c r="Q113" s="35"/>
      <c r="R113" s="605"/>
      <c r="S113" s="605"/>
      <c r="T113" s="605"/>
      <c r="U113" s="605"/>
      <c r="V113" s="605"/>
      <c r="W113" s="35"/>
      <c r="X113" s="35"/>
      <c r="Y113" s="35"/>
      <c r="Z113" s="35"/>
      <c r="AA113" s="35"/>
      <c r="AB113" s="37"/>
      <c r="AC113" s="120"/>
      <c r="AD113" s="195"/>
    </row>
    <row r="114" spans="2:34" ht="14.25">
      <c r="B114" s="619"/>
      <c r="C114" s="601" t="s">
        <v>82</v>
      </c>
      <c r="D114" s="602"/>
      <c r="E114" s="606"/>
      <c r="F114" s="606"/>
      <c r="G114" s="606"/>
      <c r="H114" s="606"/>
      <c r="I114" s="35"/>
      <c r="J114" s="36" t="s">
        <v>65</v>
      </c>
      <c r="K114" s="607"/>
      <c r="L114" s="608"/>
      <c r="M114" s="608"/>
      <c r="N114" s="609"/>
      <c r="O114" s="38"/>
      <c r="P114" s="35"/>
      <c r="Q114" s="36" t="s">
        <v>69</v>
      </c>
      <c r="R114" s="606"/>
      <c r="S114" s="606"/>
      <c r="T114" s="606"/>
      <c r="U114" s="606"/>
      <c r="V114" s="606"/>
      <c r="W114" s="35"/>
      <c r="X114" s="38" t="s">
        <v>65</v>
      </c>
      <c r="Y114" s="607"/>
      <c r="Z114" s="608"/>
      <c r="AA114" s="609"/>
      <c r="AB114" s="430"/>
      <c r="AC114" s="120"/>
      <c r="AD114" s="195"/>
    </row>
    <row r="115" spans="2:34" ht="15" customHeight="1">
      <c r="B115" s="619"/>
      <c r="C115" s="599" t="s">
        <v>211</v>
      </c>
      <c r="D115" s="577"/>
      <c r="E115" s="577"/>
      <c r="F115" s="577"/>
      <c r="G115" s="577"/>
      <c r="H115" s="577"/>
      <c r="I115" s="409"/>
      <c r="J115" s="57"/>
      <c r="K115" s="57"/>
      <c r="L115" s="57"/>
      <c r="M115" s="57"/>
      <c r="N115" s="57"/>
      <c r="O115" s="57"/>
      <c r="P115" s="577" t="s">
        <v>211</v>
      </c>
      <c r="Q115" s="577"/>
      <c r="R115" s="577"/>
      <c r="S115" s="577"/>
      <c r="T115" s="577"/>
      <c r="U115" s="577"/>
      <c r="V115" s="577"/>
      <c r="W115" s="409"/>
      <c r="X115" s="57"/>
      <c r="Y115" s="57"/>
      <c r="Z115" s="57"/>
      <c r="AA115" s="57"/>
      <c r="AB115" s="58"/>
      <c r="AC115" s="120"/>
      <c r="AD115" s="195"/>
    </row>
    <row r="116" spans="2:34" ht="41.65" customHeight="1">
      <c r="B116" s="619"/>
      <c r="C116" s="574" t="s">
        <v>70</v>
      </c>
      <c r="D116" s="575"/>
      <c r="E116" s="575"/>
      <c r="F116" s="575"/>
      <c r="G116" s="575"/>
      <c r="H116" s="575"/>
      <c r="I116" s="575"/>
      <c r="J116" s="575"/>
      <c r="K116" s="575"/>
      <c r="L116" s="575"/>
      <c r="M116" s="575"/>
      <c r="N116" s="575"/>
      <c r="O116" s="575"/>
      <c r="P116" s="575"/>
      <c r="Q116" s="575"/>
      <c r="R116" s="575"/>
      <c r="S116" s="575"/>
      <c r="T116" s="575"/>
      <c r="U116" s="575"/>
      <c r="V116" s="575"/>
      <c r="W116" s="575"/>
      <c r="X116" s="575"/>
      <c r="Y116" s="575"/>
      <c r="Z116" s="575"/>
      <c r="AA116" s="575"/>
      <c r="AB116" s="576"/>
      <c r="AC116" s="120"/>
      <c r="AD116" s="195"/>
    </row>
    <row r="117" spans="2:34" ht="13.5" thickBot="1">
      <c r="B117" s="619"/>
      <c r="C117" s="97"/>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9"/>
      <c r="AC117" s="120"/>
      <c r="AD117" s="195"/>
    </row>
    <row r="118" spans="2:34" ht="13.5" thickBot="1">
      <c r="B118" s="137"/>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9"/>
    </row>
    <row r="119" spans="2:34" ht="13.5" customHeight="1" thickBot="1">
      <c r="B119" s="140"/>
      <c r="C119" s="141"/>
      <c r="D119" s="141"/>
      <c r="E119" s="141"/>
      <c r="F119" s="141"/>
      <c r="G119" s="141"/>
      <c r="H119" s="141"/>
      <c r="I119" s="141"/>
      <c r="J119" s="141"/>
      <c r="K119" s="141"/>
      <c r="L119" s="141"/>
      <c r="M119" s="142"/>
      <c r="N119" s="142"/>
      <c r="O119" s="142"/>
      <c r="P119" s="142"/>
      <c r="Q119" s="142"/>
      <c r="R119" s="142"/>
      <c r="S119" s="141"/>
      <c r="T119" s="141"/>
      <c r="U119" s="141"/>
      <c r="V119" s="141"/>
      <c r="W119" s="141"/>
      <c r="X119" s="142"/>
      <c r="Y119" s="142"/>
      <c r="Z119" s="142"/>
      <c r="AA119" s="142"/>
      <c r="AB119" s="142"/>
      <c r="AC119" s="143"/>
    </row>
    <row r="120" spans="2:34" ht="23.45" customHeight="1">
      <c r="B120" s="629" t="s">
        <v>83</v>
      </c>
      <c r="C120" s="106" t="s">
        <v>84</v>
      </c>
      <c r="D120" s="76"/>
      <c r="E120" s="76"/>
      <c r="F120" s="76"/>
      <c r="G120" s="76"/>
      <c r="H120" s="76"/>
      <c r="I120" s="76"/>
      <c r="J120" s="76"/>
      <c r="K120" s="76"/>
      <c r="L120" s="76"/>
      <c r="M120" s="632" t="s">
        <v>85</v>
      </c>
      <c r="N120" s="632"/>
      <c r="O120" s="630"/>
      <c r="P120" s="631"/>
      <c r="Q120" s="631"/>
      <c r="R120" s="631"/>
      <c r="S120" s="76"/>
      <c r="T120" s="76"/>
      <c r="U120" s="77"/>
      <c r="V120" s="78" t="s">
        <v>25</v>
      </c>
      <c r="W120" s="592"/>
      <c r="X120" s="594"/>
      <c r="Y120" s="594"/>
      <c r="Z120" s="594"/>
      <c r="AA120" s="84"/>
      <c r="AB120" s="42"/>
      <c r="AC120" s="144"/>
      <c r="AD120" s="195"/>
    </row>
    <row r="121" spans="2:34" ht="15.6" customHeight="1">
      <c r="B121" s="629"/>
      <c r="C121" s="178"/>
      <c r="D121" s="43"/>
      <c r="E121" s="43"/>
      <c r="F121" s="43"/>
      <c r="G121" s="43"/>
      <c r="H121" s="43"/>
      <c r="I121" s="43"/>
      <c r="J121" s="43"/>
      <c r="K121" s="43"/>
      <c r="L121" s="43"/>
      <c r="M121" s="65"/>
      <c r="N121" s="65"/>
      <c r="O121" s="35"/>
      <c r="P121" s="35"/>
      <c r="Q121" s="35"/>
      <c r="R121" s="35"/>
      <c r="S121" s="43"/>
      <c r="T121" s="43"/>
      <c r="U121" s="82"/>
      <c r="V121" s="83"/>
      <c r="W121" s="84"/>
      <c r="X121" s="84"/>
      <c r="Y121" s="84"/>
      <c r="Z121" s="84"/>
      <c r="AA121" s="84"/>
      <c r="AB121" s="42"/>
      <c r="AC121" s="144"/>
      <c r="AD121" s="195"/>
    </row>
    <row r="122" spans="2:34" ht="16.149999999999999" customHeight="1">
      <c r="B122" s="629"/>
      <c r="C122" s="52"/>
      <c r="D122" s="190" t="s">
        <v>223</v>
      </c>
      <c r="E122" s="30"/>
      <c r="F122" s="30"/>
      <c r="G122" s="30"/>
      <c r="H122" s="30"/>
      <c r="I122" s="30"/>
      <c r="J122" s="30"/>
      <c r="K122" s="30"/>
      <c r="L122" s="30"/>
      <c r="M122" s="30"/>
      <c r="N122" s="30"/>
      <c r="O122" s="30"/>
      <c r="P122" s="31"/>
      <c r="Q122" s="30"/>
      <c r="R122" s="30"/>
      <c r="S122" s="30"/>
      <c r="T122" s="30"/>
      <c r="U122" s="30"/>
      <c r="V122" s="30"/>
      <c r="W122" s="30"/>
      <c r="X122" s="30"/>
      <c r="Y122" s="30"/>
      <c r="Z122" s="30"/>
      <c r="AA122" s="30"/>
      <c r="AB122" s="32"/>
      <c r="AC122" s="144"/>
      <c r="AD122" s="195"/>
    </row>
    <row r="123" spans="2:34" ht="21" customHeight="1">
      <c r="B123" s="629"/>
      <c r="C123" s="52"/>
      <c r="D123" s="61"/>
      <c r="E123" s="159" t="s">
        <v>44</v>
      </c>
      <c r="F123" s="145" t="s">
        <v>224</v>
      </c>
      <c r="G123" s="62"/>
      <c r="H123" s="62"/>
      <c r="I123" s="62"/>
      <c r="J123" s="62"/>
      <c r="K123" s="62"/>
      <c r="L123" s="62"/>
      <c r="M123" s="62"/>
      <c r="N123" s="62"/>
      <c r="O123" s="145"/>
      <c r="P123" s="145"/>
      <c r="Q123" s="145"/>
      <c r="R123" s="145"/>
      <c r="S123" s="145"/>
      <c r="T123" s="145"/>
      <c r="U123" s="145"/>
      <c r="V123" s="145"/>
      <c r="W123" s="145"/>
      <c r="X123" s="145"/>
      <c r="Y123" s="145"/>
      <c r="Z123" s="145"/>
      <c r="AA123" s="145"/>
      <c r="AB123" s="86"/>
      <c r="AC123" s="144"/>
      <c r="AD123" s="195"/>
      <c r="AH123" s="388" t="str">
        <f>IF(AND(D98="X",F104&lt;&gt;"",E113&lt;&gt;"",R113&lt;&gt;""),"X","")</f>
        <v/>
      </c>
    </row>
    <row r="124" spans="2:34">
      <c r="B124" s="629"/>
      <c r="C124" s="52"/>
      <c r="D124" s="61"/>
      <c r="E124" s="35"/>
      <c r="F124" s="35"/>
      <c r="G124" s="35"/>
      <c r="I124" s="35"/>
      <c r="J124" s="35"/>
      <c r="K124" s="35"/>
      <c r="L124" s="35"/>
      <c r="M124" s="35"/>
      <c r="N124" s="35"/>
      <c r="O124" s="35"/>
      <c r="R124" s="536"/>
      <c r="S124" s="536"/>
      <c r="T124" s="536"/>
      <c r="U124" s="536"/>
      <c r="V124" s="536"/>
      <c r="W124" s="536"/>
      <c r="X124" s="410"/>
      <c r="AB124" s="187"/>
      <c r="AC124" s="144"/>
      <c r="AD124" s="195"/>
    </row>
    <row r="125" spans="2:34" ht="5.45" customHeight="1">
      <c r="B125" s="629"/>
      <c r="C125" s="89"/>
      <c r="D125" s="132"/>
      <c r="E125" s="146"/>
      <c r="F125" s="146"/>
      <c r="G125" s="146"/>
      <c r="H125" s="35"/>
      <c r="I125" s="35"/>
      <c r="J125" s="35"/>
      <c r="K125" s="35"/>
      <c r="L125" s="35"/>
      <c r="M125" s="35"/>
      <c r="N125" s="35"/>
      <c r="O125" s="35"/>
      <c r="P125" s="35"/>
      <c r="Q125" s="35"/>
      <c r="R125" s="146"/>
      <c r="S125" s="146"/>
      <c r="T125" s="146"/>
      <c r="U125" s="146"/>
      <c r="V125" s="146"/>
      <c r="W125" s="35"/>
      <c r="X125" s="35"/>
      <c r="Y125" s="35"/>
      <c r="Z125" s="35"/>
      <c r="AA125" s="35"/>
      <c r="AB125" s="37"/>
      <c r="AC125" s="144"/>
      <c r="AD125" s="195"/>
    </row>
    <row r="126" spans="2:34" ht="22.9" customHeight="1">
      <c r="B126" s="629"/>
      <c r="D126" s="184"/>
      <c r="F126" s="146"/>
      <c r="G126" s="179" t="s">
        <v>86</v>
      </c>
      <c r="H126" s="481"/>
      <c r="I126" s="481"/>
      <c r="J126" s="481"/>
      <c r="K126" s="481"/>
      <c r="L126" s="146"/>
      <c r="M126" s="177" t="s">
        <v>87</v>
      </c>
      <c r="N126" s="478"/>
      <c r="O126" s="479"/>
      <c r="P126" s="480"/>
      <c r="R126" s="35"/>
      <c r="S126" s="36" t="s">
        <v>88</v>
      </c>
      <c r="T126" s="639"/>
      <c r="U126" s="639"/>
      <c r="V126" s="639"/>
      <c r="W126" s="639"/>
      <c r="X126" s="177" t="s">
        <v>87</v>
      </c>
      <c r="Y126" s="478"/>
      <c r="Z126" s="479"/>
      <c r="AA126" s="603"/>
      <c r="AB126" s="96"/>
      <c r="AC126" s="144"/>
      <c r="AD126" s="195"/>
    </row>
    <row r="127" spans="2:34" ht="15" customHeight="1">
      <c r="B127" s="629"/>
      <c r="C127" s="52"/>
      <c r="D127" s="184"/>
      <c r="E127" s="35"/>
      <c r="F127" s="536" t="s">
        <v>211</v>
      </c>
      <c r="G127" s="536"/>
      <c r="H127" s="536"/>
      <c r="I127" s="536"/>
      <c r="J127" s="536"/>
      <c r="K127" s="536"/>
      <c r="L127" s="410"/>
      <c r="M127" s="35"/>
      <c r="N127" s="35"/>
      <c r="O127" s="69"/>
      <c r="P127" s="35"/>
      <c r="Q127" s="69"/>
      <c r="R127" s="536" t="s">
        <v>211</v>
      </c>
      <c r="S127" s="536"/>
      <c r="T127" s="536"/>
      <c r="U127" s="536"/>
      <c r="V127" s="536"/>
      <c r="W127" s="536"/>
      <c r="X127" s="410"/>
      <c r="Y127" s="35"/>
      <c r="Z127" s="35"/>
      <c r="AA127" s="35"/>
      <c r="AB127" s="37"/>
      <c r="AC127" s="144"/>
      <c r="AD127" s="195"/>
    </row>
    <row r="128" spans="2:34">
      <c r="B128" s="629"/>
      <c r="C128" s="52"/>
      <c r="D128" s="188"/>
      <c r="E128" s="57"/>
      <c r="F128" s="189"/>
      <c r="G128" s="57"/>
      <c r="H128" s="57"/>
      <c r="I128" s="57"/>
      <c r="J128" s="57"/>
      <c r="K128" s="57"/>
      <c r="L128" s="57"/>
      <c r="M128" s="57"/>
      <c r="N128" s="57"/>
      <c r="O128" s="180"/>
      <c r="P128" s="57"/>
      <c r="Q128" s="180"/>
      <c r="R128" s="180"/>
      <c r="S128" s="57"/>
      <c r="T128" s="57"/>
      <c r="U128" s="57"/>
      <c r="V128" s="57"/>
      <c r="W128" s="57"/>
      <c r="X128" s="57"/>
      <c r="Y128" s="57"/>
      <c r="Z128" s="57"/>
      <c r="AA128" s="57"/>
      <c r="AB128" s="58"/>
      <c r="AC128" s="144"/>
      <c r="AD128" s="195"/>
    </row>
    <row r="129" spans="2:34" ht="5.45" customHeight="1">
      <c r="B129" s="629"/>
      <c r="C129" s="52"/>
      <c r="D129" s="180"/>
      <c r="E129" s="57"/>
      <c r="F129" s="57"/>
      <c r="G129" s="57"/>
      <c r="H129" s="57"/>
      <c r="I129" s="57"/>
      <c r="J129" s="57"/>
      <c r="K129" s="57"/>
      <c r="L129" s="57"/>
      <c r="M129" s="57"/>
      <c r="N129" s="57"/>
      <c r="O129" s="57"/>
      <c r="P129" s="181"/>
      <c r="Q129" s="181"/>
      <c r="R129" s="181"/>
      <c r="S129" s="181"/>
      <c r="T129" s="181"/>
      <c r="U129" s="181"/>
      <c r="V129" s="181"/>
      <c r="W129" s="181"/>
      <c r="X129" s="181"/>
      <c r="Y129" s="181"/>
      <c r="Z129" s="181"/>
      <c r="AA129" s="181"/>
      <c r="AB129" s="58"/>
      <c r="AC129" s="144"/>
      <c r="AD129" s="195"/>
    </row>
    <row r="130" spans="2:34">
      <c r="B130" s="629"/>
      <c r="C130" s="182"/>
      <c r="D130" s="192" t="s">
        <v>225</v>
      </c>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35"/>
      <c r="AC130" s="144"/>
      <c r="AD130" s="195"/>
    </row>
    <row r="131" spans="2:34" ht="7.15" customHeight="1">
      <c r="B131" s="629"/>
      <c r="D131" s="193"/>
      <c r="E131" s="181"/>
      <c r="K131" s="181"/>
      <c r="AB131" s="35"/>
      <c r="AC131" s="144"/>
      <c r="AD131" s="195"/>
    </row>
    <row r="132" spans="2:34" ht="19.899999999999999" customHeight="1">
      <c r="B132" s="629"/>
      <c r="D132" s="184"/>
      <c r="E132" s="159"/>
      <c r="F132" s="636" t="s">
        <v>89</v>
      </c>
      <c r="G132" s="637"/>
      <c r="H132" s="637"/>
      <c r="I132" s="637"/>
      <c r="K132" s="159"/>
      <c r="L132" s="145" t="s">
        <v>90</v>
      </c>
      <c r="M132" s="145"/>
      <c r="N132" s="145"/>
      <c r="P132" s="185"/>
      <c r="Q132" s="179" t="s">
        <v>86</v>
      </c>
      <c r="R132" s="469"/>
      <c r="S132" s="469"/>
      <c r="T132" s="469"/>
      <c r="U132" s="469"/>
      <c r="V132" s="469"/>
      <c r="X132" s="177" t="s">
        <v>65</v>
      </c>
      <c r="Y132" s="478"/>
      <c r="Z132" s="479"/>
      <c r="AA132" s="480"/>
      <c r="AB132" s="35"/>
      <c r="AC132" s="144"/>
      <c r="AD132" s="195"/>
      <c r="AF132" s="438" t="str">
        <f>IF(E132="X","",IF(K132="X","","X"))</f>
        <v>X</v>
      </c>
      <c r="AG132" s="438" t="str">
        <f>IF(K132="X","",IF(E132="X","","X"))</f>
        <v>X</v>
      </c>
      <c r="AH132" s="442"/>
    </row>
    <row r="133" spans="2:34">
      <c r="B133" s="629"/>
      <c r="D133" s="184"/>
      <c r="P133" s="596" t="s">
        <v>211</v>
      </c>
      <c r="Q133" s="596"/>
      <c r="R133" s="596"/>
      <c r="S133" s="596"/>
      <c r="T133" s="596"/>
      <c r="U133" s="596"/>
      <c r="V133" s="596"/>
      <c r="W133" s="414"/>
      <c r="AB133" s="35"/>
      <c r="AC133" s="144"/>
      <c r="AD133" s="195"/>
      <c r="AF133" s="440" t="s">
        <v>59</v>
      </c>
      <c r="AG133" s="390">
        <f>IF(AND(K132="X",R132&lt;&gt;""),-1,IF(AND(E132="X",R132&lt;&gt;""),1,IF(AND(E123="X",H126&lt;&gt;"",T126&lt;&gt;""),2,0)))</f>
        <v>0</v>
      </c>
      <c r="AH133" s="393" t="str">
        <f>IF(AH110="CCB2 Approved",IF(AG133=-1,"PPAP Rejected",IF(AG133=1,"PPAP Approved",IF(AG133=2,"SCR_P5_Samples_Approval",AH110))),AH110)</f>
        <v>C.P. Not Submitted</v>
      </c>
    </row>
    <row r="134" spans="2:34" ht="14.25">
      <c r="B134" s="629"/>
      <c r="D134" s="125" t="s">
        <v>66</v>
      </c>
      <c r="E134" s="123"/>
      <c r="F134" s="123"/>
      <c r="G134" s="123"/>
      <c r="H134" s="123"/>
      <c r="I134" s="123"/>
      <c r="J134" s="123"/>
      <c r="K134" s="477" t="s">
        <v>73</v>
      </c>
      <c r="L134" s="477"/>
      <c r="M134" s="477"/>
      <c r="N134" s="477"/>
      <c r="O134" s="477"/>
      <c r="P134" s="477"/>
      <c r="Q134" s="477"/>
      <c r="R134" s="477"/>
      <c r="S134" s="477"/>
      <c r="T134" s="477"/>
      <c r="U134" s="477"/>
      <c r="V134" s="477"/>
      <c r="W134" s="123"/>
      <c r="X134" s="123"/>
      <c r="Y134" s="123"/>
      <c r="Z134" s="123"/>
      <c r="AA134" s="123"/>
      <c r="AB134" s="70"/>
      <c r="AC134" s="144"/>
      <c r="AD134" s="195"/>
    </row>
    <row r="135" spans="2:34" ht="4.1500000000000004" customHeight="1">
      <c r="B135" s="629"/>
      <c r="C135" s="89"/>
      <c r="D135" s="475"/>
      <c r="E135" s="476"/>
      <c r="F135" s="476"/>
      <c r="G135" s="476"/>
      <c r="H135" s="476"/>
      <c r="I135" s="476"/>
      <c r="J135" s="476"/>
      <c r="K135" s="476"/>
      <c r="L135" s="476"/>
      <c r="M135" s="476"/>
      <c r="N135" s="476"/>
      <c r="O135" s="476"/>
      <c r="P135" s="476"/>
      <c r="Q135" s="476"/>
      <c r="R135" s="476"/>
      <c r="S135" s="476"/>
      <c r="T135" s="476"/>
      <c r="U135" s="476"/>
      <c r="V135" s="476"/>
      <c r="W135" s="476"/>
      <c r="X135" s="476"/>
      <c r="Y135" s="476"/>
      <c r="Z135" s="476"/>
      <c r="AA135" s="476"/>
      <c r="AB135" s="37"/>
      <c r="AC135" s="144"/>
      <c r="AD135" s="195"/>
    </row>
    <row r="136" spans="2:34" ht="45.6" customHeight="1">
      <c r="B136" s="629"/>
      <c r="C136" s="89"/>
      <c r="D136" s="186"/>
      <c r="E136" s="638"/>
      <c r="F136" s="638"/>
      <c r="G136" s="638"/>
      <c r="H136" s="638"/>
      <c r="I136" s="638"/>
      <c r="J136" s="638"/>
      <c r="K136" s="638"/>
      <c r="L136" s="638"/>
      <c r="M136" s="638"/>
      <c r="N136" s="638"/>
      <c r="O136" s="638"/>
      <c r="P136" s="638"/>
      <c r="Q136" s="638"/>
      <c r="R136" s="638"/>
      <c r="S136" s="638"/>
      <c r="T136" s="638"/>
      <c r="U136" s="638"/>
      <c r="V136" s="638"/>
      <c r="W136" s="638"/>
      <c r="X136" s="638"/>
      <c r="Y136" s="638"/>
      <c r="Z136" s="638"/>
      <c r="AA136" s="638"/>
      <c r="AB136" s="37"/>
      <c r="AC136" s="144"/>
      <c r="AD136" s="195"/>
    </row>
    <row r="137" spans="2:34" ht="7.9" customHeight="1">
      <c r="B137" s="629"/>
      <c r="C137" s="52"/>
      <c r="D137" s="67"/>
      <c r="E137" s="57"/>
      <c r="F137" s="57"/>
      <c r="G137" s="57"/>
      <c r="H137" s="57"/>
      <c r="I137" s="57"/>
      <c r="J137" s="57"/>
      <c r="K137" s="127"/>
      <c r="L137" s="57"/>
      <c r="M137" s="57"/>
      <c r="N137" s="57"/>
      <c r="O137" s="57"/>
      <c r="P137" s="57"/>
      <c r="Q137" s="57"/>
      <c r="R137" s="57"/>
      <c r="S137" s="57"/>
      <c r="T137" s="57"/>
      <c r="U137" s="57"/>
      <c r="V137" s="57"/>
      <c r="W137" s="57"/>
      <c r="X137" s="57"/>
      <c r="Y137" s="57"/>
      <c r="Z137" s="57"/>
      <c r="AA137" s="57"/>
      <c r="AB137" s="58"/>
      <c r="AC137" s="144"/>
      <c r="AD137" s="195"/>
    </row>
    <row r="138" spans="2:34" ht="21" customHeight="1">
      <c r="B138" s="629"/>
      <c r="C138" s="52"/>
      <c r="D138" s="184"/>
      <c r="H138" s="35"/>
      <c r="I138" s="35"/>
      <c r="J138" s="35"/>
      <c r="K138" s="35"/>
      <c r="L138" s="35"/>
      <c r="M138" s="35"/>
      <c r="N138" s="35"/>
      <c r="O138" s="69"/>
      <c r="P138" s="35"/>
      <c r="Q138" s="69"/>
      <c r="R138" s="69"/>
      <c r="S138" s="35"/>
      <c r="T138" s="35"/>
      <c r="U138" s="35"/>
      <c r="V138" s="35"/>
      <c r="W138" s="35"/>
      <c r="X138" s="35"/>
      <c r="Y138" s="35"/>
      <c r="Z138" s="35"/>
      <c r="AA138" s="35"/>
      <c r="AB138" s="35"/>
      <c r="AC138" s="144"/>
      <c r="AD138" s="195"/>
    </row>
    <row r="139" spans="2:34" ht="18.600000000000001" customHeight="1">
      <c r="B139" s="629"/>
      <c r="D139" s="184"/>
      <c r="F139" s="146"/>
      <c r="G139" s="36" t="s">
        <v>88</v>
      </c>
      <c r="H139" s="481"/>
      <c r="I139" s="481"/>
      <c r="J139" s="481"/>
      <c r="K139" s="481"/>
      <c r="L139" s="481"/>
      <c r="N139" s="177" t="s">
        <v>87</v>
      </c>
      <c r="O139" s="478"/>
      <c r="P139" s="479"/>
      <c r="Q139" s="480"/>
      <c r="AB139" s="35"/>
      <c r="AC139" s="144"/>
      <c r="AD139" s="195"/>
    </row>
    <row r="140" spans="2:34" ht="15" customHeight="1">
      <c r="B140" s="629"/>
      <c r="C140" s="52"/>
      <c r="D140" s="67"/>
      <c r="E140" s="465" t="s">
        <v>211</v>
      </c>
      <c r="F140" s="465"/>
      <c r="G140" s="465"/>
      <c r="H140" s="465"/>
      <c r="I140" s="465"/>
      <c r="J140" s="465"/>
      <c r="K140" s="465"/>
      <c r="L140" s="412"/>
      <c r="M140" s="57"/>
      <c r="N140" s="57"/>
      <c r="O140" s="57"/>
      <c r="P140" s="181"/>
      <c r="Q140" s="181"/>
      <c r="R140" s="466"/>
      <c r="S140" s="466"/>
      <c r="T140" s="466"/>
      <c r="U140" s="466"/>
      <c r="V140" s="466"/>
      <c r="W140" s="466"/>
      <c r="X140" s="414"/>
      <c r="Y140" s="181"/>
      <c r="Z140" s="181"/>
      <c r="AA140" s="181"/>
      <c r="AC140" s="144"/>
      <c r="AD140" s="195"/>
    </row>
    <row r="141" spans="2:34" ht="51" customHeight="1">
      <c r="B141" s="629"/>
      <c r="C141" s="574" t="s">
        <v>70</v>
      </c>
      <c r="D141" s="575"/>
      <c r="E141" s="575"/>
      <c r="F141" s="575"/>
      <c r="G141" s="575"/>
      <c r="H141" s="575"/>
      <c r="I141" s="575"/>
      <c r="J141" s="575"/>
      <c r="K141" s="575"/>
      <c r="L141" s="575"/>
      <c r="M141" s="575"/>
      <c r="N141" s="575"/>
      <c r="O141" s="575"/>
      <c r="P141" s="575"/>
      <c r="Q141" s="575"/>
      <c r="R141" s="575"/>
      <c r="S141" s="575"/>
      <c r="T141" s="575"/>
      <c r="U141" s="575"/>
      <c r="V141" s="575"/>
      <c r="W141" s="575"/>
      <c r="X141" s="575"/>
      <c r="Y141" s="575"/>
      <c r="Z141" s="575"/>
      <c r="AA141" s="575"/>
      <c r="AB141" s="576"/>
      <c r="AC141" s="144"/>
      <c r="AD141" s="195"/>
    </row>
    <row r="142" spans="2:34" ht="13.5" thickBot="1">
      <c r="B142" s="629"/>
      <c r="C142" s="97"/>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9"/>
      <c r="AC142" s="144"/>
      <c r="AD142" s="195"/>
    </row>
    <row r="143" spans="2:34" ht="13.5" thickBot="1">
      <c r="B143" s="147"/>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9"/>
    </row>
    <row r="144" spans="2:34" ht="13.5" customHeight="1" thickBot="1">
      <c r="B144" s="150"/>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2"/>
      <c r="Y144" s="152"/>
      <c r="Z144" s="152"/>
      <c r="AA144" s="152"/>
      <c r="AB144" s="152"/>
      <c r="AC144" s="153"/>
    </row>
    <row r="145" spans="2:34" ht="15.75">
      <c r="B145" s="626" t="s">
        <v>91</v>
      </c>
      <c r="C145" s="106" t="s">
        <v>92</v>
      </c>
      <c r="D145" s="76"/>
      <c r="E145" s="76"/>
      <c r="F145" s="76"/>
      <c r="G145" s="76"/>
      <c r="H145" s="76"/>
      <c r="I145" s="76"/>
      <c r="J145" s="76"/>
      <c r="K145" s="76"/>
      <c r="L145" s="76"/>
      <c r="M145" s="76"/>
      <c r="N145" s="76"/>
      <c r="O145" s="76"/>
      <c r="P145" s="76"/>
      <c r="Q145" s="76"/>
      <c r="R145" s="76"/>
      <c r="S145" s="76"/>
      <c r="T145" s="76"/>
      <c r="U145" s="77"/>
      <c r="V145" s="78" t="s">
        <v>25</v>
      </c>
      <c r="W145" s="592" t="str">
        <f>IF(W5="","",W5)</f>
        <v/>
      </c>
      <c r="X145" s="594"/>
      <c r="Y145" s="594"/>
      <c r="Z145" s="594"/>
      <c r="AA145" s="84"/>
      <c r="AB145" s="42"/>
      <c r="AC145" s="158"/>
      <c r="AD145" s="195"/>
    </row>
    <row r="146" spans="2:34">
      <c r="B146" s="626"/>
      <c r="C146" s="52"/>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7"/>
      <c r="AC146" s="158"/>
      <c r="AD146" s="195"/>
    </row>
    <row r="147" spans="2:34" ht="24" customHeight="1">
      <c r="B147" s="626"/>
      <c r="C147" s="52"/>
      <c r="D147" s="206"/>
      <c r="E147" s="145" t="s">
        <v>62</v>
      </c>
      <c r="F147" s="49"/>
      <c r="G147" s="49"/>
      <c r="H147" s="49"/>
      <c r="I147" s="206"/>
      <c r="J147" s="166" t="s">
        <v>63</v>
      </c>
      <c r="K147" s="62"/>
      <c r="L147" s="62"/>
      <c r="M147" s="49"/>
      <c r="N147" s="145"/>
      <c r="O147" s="177" t="s">
        <v>75</v>
      </c>
      <c r="P147" s="482"/>
      <c r="Q147" s="482"/>
      <c r="R147" s="482"/>
      <c r="S147" s="482"/>
      <c r="T147" s="482"/>
      <c r="U147" s="64"/>
      <c r="V147" s="177" t="s">
        <v>65</v>
      </c>
      <c r="W147" s="483"/>
      <c r="X147" s="484"/>
      <c r="Y147" s="484"/>
      <c r="Z147" s="485"/>
      <c r="AB147" s="86"/>
      <c r="AC147" s="158"/>
      <c r="AD147" s="195"/>
      <c r="AF147" s="438" t="str">
        <f>IF(D147="X","",IF(I147="X","","X"))</f>
        <v>X</v>
      </c>
      <c r="AG147" s="438" t="str">
        <f>IF(I147="X","",IF(D147="X","","X"))</f>
        <v>X</v>
      </c>
    </row>
    <row r="148" spans="2:34" ht="15" customHeight="1">
      <c r="B148" s="626"/>
      <c r="C148" s="66"/>
      <c r="D148" s="57"/>
      <c r="E148" s="57"/>
      <c r="F148" s="57"/>
      <c r="G148" s="57"/>
      <c r="H148" s="57"/>
      <c r="I148" s="35"/>
      <c r="J148" s="35"/>
      <c r="K148" s="35"/>
      <c r="L148" s="35"/>
      <c r="M148" s="35"/>
      <c r="N148" s="465" t="s">
        <v>211</v>
      </c>
      <c r="O148" s="465"/>
      <c r="P148" s="465"/>
      <c r="Q148" s="465"/>
      <c r="R148" s="465"/>
      <c r="S148" s="465"/>
      <c r="T148" s="465"/>
      <c r="U148" s="412"/>
      <c r="V148" s="57"/>
      <c r="W148" s="57"/>
      <c r="X148" s="57"/>
      <c r="Y148" s="57"/>
      <c r="Z148" s="57"/>
      <c r="AA148" s="57"/>
      <c r="AB148" s="58"/>
      <c r="AC148" s="158"/>
      <c r="AD148" s="195"/>
    </row>
    <row r="149" spans="2:34" ht="18">
      <c r="B149" s="626"/>
      <c r="C149" s="122" t="s">
        <v>66</v>
      </c>
      <c r="D149" s="123"/>
      <c r="E149" s="123"/>
      <c r="F149" s="123"/>
      <c r="G149" s="123"/>
      <c r="H149" s="123"/>
      <c r="I149" s="315" t="s">
        <v>73</v>
      </c>
      <c r="J149" s="315"/>
      <c r="K149" s="315"/>
      <c r="L149" s="474" t="s">
        <v>73</v>
      </c>
      <c r="M149" s="474"/>
      <c r="N149" s="474"/>
      <c r="O149" s="474"/>
      <c r="P149" s="474"/>
      <c r="Q149" s="474"/>
      <c r="R149" s="474"/>
      <c r="S149" s="474"/>
      <c r="T149" s="474"/>
      <c r="U149" s="474"/>
      <c r="V149" s="474"/>
      <c r="W149" s="474"/>
      <c r="X149" s="123"/>
      <c r="Y149" s="123"/>
      <c r="Z149" s="123"/>
      <c r="AA149" s="123"/>
      <c r="AB149" s="70"/>
      <c r="AC149" s="158"/>
      <c r="AD149" s="195"/>
    </row>
    <row r="150" spans="2:34" ht="14.25">
      <c r="B150" s="626"/>
      <c r="C150" s="89"/>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7"/>
      <c r="AC150" s="158"/>
      <c r="AD150" s="195"/>
    </row>
    <row r="151" spans="2:34" ht="46.9" customHeight="1">
      <c r="B151" s="626"/>
      <c r="C151" s="89"/>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37"/>
      <c r="AC151" s="158"/>
      <c r="AD151" s="195"/>
    </row>
    <row r="152" spans="2:34">
      <c r="B152" s="626"/>
      <c r="C152" s="66"/>
      <c r="D152" s="57"/>
      <c r="E152" s="57"/>
      <c r="F152" s="57"/>
      <c r="G152" s="57"/>
      <c r="H152" s="57"/>
      <c r="I152" s="57"/>
      <c r="J152" s="57"/>
      <c r="K152" s="127"/>
      <c r="L152" s="57"/>
      <c r="M152" s="57"/>
      <c r="N152" s="57"/>
      <c r="O152" s="57"/>
      <c r="P152" s="57"/>
      <c r="Q152" s="57"/>
      <c r="R152" s="57"/>
      <c r="S152" s="57"/>
      <c r="T152" s="57"/>
      <c r="U152" s="57"/>
      <c r="V152" s="57"/>
      <c r="W152" s="57"/>
      <c r="X152" s="57"/>
      <c r="Y152" s="57"/>
      <c r="Z152" s="57"/>
      <c r="AA152" s="57"/>
      <c r="AB152" s="58"/>
      <c r="AC152" s="158"/>
      <c r="AD152" s="195"/>
    </row>
    <row r="153" spans="2:34" ht="14.25">
      <c r="B153" s="626"/>
      <c r="C153" s="31" t="s">
        <v>67</v>
      </c>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7"/>
      <c r="AC153" s="158"/>
      <c r="AD153" s="195"/>
    </row>
    <row r="154" spans="2:34">
      <c r="B154" s="626"/>
      <c r="C154" s="52"/>
      <c r="D154" s="35"/>
      <c r="E154" s="35"/>
      <c r="F154" s="627"/>
      <c r="G154" s="627"/>
      <c r="H154" s="627"/>
      <c r="I154" s="627"/>
      <c r="J154" s="35"/>
      <c r="K154" s="35"/>
      <c r="L154" s="35"/>
      <c r="M154" s="35"/>
      <c r="N154" s="35"/>
      <c r="O154" s="35"/>
      <c r="P154" s="35"/>
      <c r="Q154" s="35"/>
      <c r="R154" s="35"/>
      <c r="S154" s="470"/>
      <c r="T154" s="470"/>
      <c r="U154" s="470"/>
      <c r="V154" s="470"/>
      <c r="W154" s="35"/>
      <c r="X154" s="35"/>
      <c r="Y154" s="35"/>
      <c r="Z154" s="35"/>
      <c r="AA154" s="35"/>
      <c r="AB154" s="37"/>
      <c r="AC154" s="158"/>
      <c r="AD154" s="195"/>
    </row>
    <row r="155" spans="2:34" ht="14.25">
      <c r="B155" s="626"/>
      <c r="C155" s="89"/>
      <c r="D155" s="38"/>
      <c r="E155" s="36" t="s">
        <v>93</v>
      </c>
      <c r="F155" s="628"/>
      <c r="G155" s="628"/>
      <c r="H155" s="628"/>
      <c r="I155" s="628"/>
      <c r="J155" s="35"/>
      <c r="K155" s="36" t="s">
        <v>65</v>
      </c>
      <c r="L155" s="471"/>
      <c r="M155" s="472"/>
      <c r="N155" s="473"/>
      <c r="O155" s="35"/>
      <c r="P155" s="35"/>
      <c r="Q155" s="35"/>
      <c r="R155" s="36" t="s">
        <v>94</v>
      </c>
      <c r="S155" s="470"/>
      <c r="T155" s="470"/>
      <c r="U155" s="470"/>
      <c r="V155" s="470"/>
      <c r="W155" s="35"/>
      <c r="X155" s="38" t="s">
        <v>32</v>
      </c>
      <c r="Y155" s="471"/>
      <c r="Z155" s="472"/>
      <c r="AA155" s="618"/>
      <c r="AB155" s="96"/>
      <c r="AC155" s="158"/>
      <c r="AD155" s="195"/>
      <c r="AF155" s="440" t="s">
        <v>59</v>
      </c>
      <c r="AG155" s="390">
        <f>IF(AND(I147="X",P147&lt;&gt;""),-1,IF(AND(D147="X",P147&lt;&gt;"",F154&lt;&gt;"",S154&lt;&gt;""),1,0))</f>
        <v>0</v>
      </c>
      <c r="AH155" s="393" t="str">
        <f>IF(AH133="PPAP Approved",IF(AG155=-1,"Change Rejected - CCB3",IF(AG155=1,"FULL APPROVAL",AH133)),AH133)</f>
        <v>C.P. Not Submitted</v>
      </c>
    </row>
    <row r="156" spans="2:34" ht="15" customHeight="1">
      <c r="B156" s="626"/>
      <c r="C156" s="467" t="s">
        <v>211</v>
      </c>
      <c r="D156" s="468"/>
      <c r="E156" s="468"/>
      <c r="F156" s="468"/>
      <c r="G156" s="468"/>
      <c r="H156" s="468"/>
      <c r="I156" s="468"/>
      <c r="J156" s="413"/>
      <c r="K156" s="35"/>
      <c r="L156" s="35"/>
      <c r="M156" s="35"/>
      <c r="N156" s="35"/>
      <c r="O156" s="35"/>
      <c r="P156" s="468" t="s">
        <v>211</v>
      </c>
      <c r="Q156" s="468"/>
      <c r="R156" s="468"/>
      <c r="S156" s="468"/>
      <c r="T156" s="468"/>
      <c r="U156" s="468"/>
      <c r="V156" s="468"/>
      <c r="W156" s="413"/>
      <c r="X156" s="35"/>
      <c r="Y156" s="35"/>
      <c r="Z156" s="35"/>
      <c r="AA156" s="35"/>
      <c r="AB156" s="37"/>
      <c r="AC156" s="158"/>
      <c r="AD156" s="195"/>
    </row>
    <row r="157" spans="2:34">
      <c r="B157" s="626"/>
      <c r="C157" s="52"/>
      <c r="D157" s="35"/>
      <c r="E157" s="191"/>
      <c r="F157" s="69"/>
      <c r="G157" s="35"/>
      <c r="H157" s="35"/>
      <c r="I157" s="35"/>
      <c r="J157" s="35"/>
      <c r="K157" s="35"/>
      <c r="L157" s="35"/>
      <c r="M157" s="35"/>
      <c r="N157" s="35"/>
      <c r="O157" s="35"/>
      <c r="P157" s="35"/>
      <c r="Q157" s="35"/>
      <c r="R157" s="69"/>
      <c r="S157" s="69"/>
      <c r="T157" s="35"/>
      <c r="U157" s="35"/>
      <c r="V157" s="35"/>
      <c r="W157" s="35"/>
      <c r="X157" s="35"/>
      <c r="Y157" s="35"/>
      <c r="Z157" s="35"/>
      <c r="AA157" s="35"/>
      <c r="AB157" s="37"/>
      <c r="AC157" s="158"/>
      <c r="AD157" s="195"/>
    </row>
    <row r="158" spans="2:34" ht="47.25" customHeight="1">
      <c r="B158" s="626"/>
      <c r="C158" s="574" t="s">
        <v>70</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6"/>
      <c r="AC158" s="158"/>
      <c r="AD158" s="195"/>
    </row>
    <row r="159" spans="2:34" ht="13.5" thickBot="1">
      <c r="B159" s="626"/>
      <c r="C159" s="97"/>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9"/>
      <c r="AC159" s="158"/>
      <c r="AD159" s="195"/>
    </row>
    <row r="160" spans="2:34" ht="13.5" thickBot="1">
      <c r="B160" s="154"/>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6"/>
    </row>
    <row r="188" spans="3:4">
      <c r="C188" s="157"/>
      <c r="D188" s="157"/>
    </row>
    <row r="189" spans="3:4">
      <c r="C189" s="157"/>
      <c r="D189" s="157"/>
    </row>
  </sheetData>
  <sheetProtection algorithmName="SHA-512" hashValue="YbXhto0+DH93dlqZEg6UpPme83h+v/GIn5MPmLkbrF8RM/fHp6/r1+KNP4c62Rbp0miBRgT8sF5X72iYv+7QnQ==" saltValue="VpmTlRViRf1bpp+42Wuwxw==" spinCount="100000" sheet="1" formatCells="0" formatColumns="0" formatRows="0" insertColumns="0" insertHyperlinks="0" sort="0" autoFilter="0" pivotTables="0"/>
  <mergeCells count="168">
    <mergeCell ref="T126:W126"/>
    <mergeCell ref="C109:AB109"/>
    <mergeCell ref="K114:N114"/>
    <mergeCell ref="Q27:AA27"/>
    <mergeCell ref="N82:X82"/>
    <mergeCell ref="R73:V74"/>
    <mergeCell ref="F85:I86"/>
    <mergeCell ref="C75:G75"/>
    <mergeCell ref="D64:H65"/>
    <mergeCell ref="D31:H31"/>
    <mergeCell ref="J31:O31"/>
    <mergeCell ref="W35:X35"/>
    <mergeCell ref="C40:AB40"/>
    <mergeCell ref="C39:F39"/>
    <mergeCell ref="Q49:T49"/>
    <mergeCell ref="P46:U47"/>
    <mergeCell ref="Q52:W52"/>
    <mergeCell ref="I53:N54"/>
    <mergeCell ref="L101:M101"/>
    <mergeCell ref="D101:K101"/>
    <mergeCell ref="P101:W101"/>
    <mergeCell ref="B96:B117"/>
    <mergeCell ref="D49:E49"/>
    <mergeCell ref="Q32:AA32"/>
    <mergeCell ref="C46:G46"/>
    <mergeCell ref="X52:Z52"/>
    <mergeCell ref="B145:B159"/>
    <mergeCell ref="W145:Z145"/>
    <mergeCell ref="F154:I155"/>
    <mergeCell ref="C158:AB158"/>
    <mergeCell ref="C141:AB141"/>
    <mergeCell ref="C116:AB116"/>
    <mergeCell ref="W120:Z120"/>
    <mergeCell ref="B120:B142"/>
    <mergeCell ref="O120:R120"/>
    <mergeCell ref="M120:N120"/>
    <mergeCell ref="B12:B55"/>
    <mergeCell ref="D151:AA151"/>
    <mergeCell ref="AA86:AB86"/>
    <mergeCell ref="J30:O30"/>
    <mergeCell ref="Q30:AA30"/>
    <mergeCell ref="D27:H27"/>
    <mergeCell ref="F132:I132"/>
    <mergeCell ref="E136:AA136"/>
    <mergeCell ref="Q24:AA24"/>
    <mergeCell ref="D106:J106"/>
    <mergeCell ref="R124:W124"/>
    <mergeCell ref="R127:W127"/>
    <mergeCell ref="F127:K127"/>
    <mergeCell ref="P115:V115"/>
    <mergeCell ref="C115:H115"/>
    <mergeCell ref="D90:AA90"/>
    <mergeCell ref="C86:E86"/>
    <mergeCell ref="Y126:AA126"/>
    <mergeCell ref="D110:AA110"/>
    <mergeCell ref="C114:D114"/>
    <mergeCell ref="E113:H114"/>
    <mergeCell ref="Y114:AA114"/>
    <mergeCell ref="R113:V114"/>
    <mergeCell ref="R104:AA106"/>
    <mergeCell ref="Q105:Q106"/>
    <mergeCell ref="N126:P126"/>
    <mergeCell ref="N98:X98"/>
    <mergeCell ref="W96:Z96"/>
    <mergeCell ref="F104:J105"/>
    <mergeCell ref="M105:O105"/>
    <mergeCell ref="C105:E105"/>
    <mergeCell ref="D91:AA91"/>
    <mergeCell ref="H126:K126"/>
    <mergeCell ref="B80:B93"/>
    <mergeCell ref="M86:O86"/>
    <mergeCell ref="Z65:AB65"/>
    <mergeCell ref="Y74:AA74"/>
    <mergeCell ref="B58:B77"/>
    <mergeCell ref="C92:AB92"/>
    <mergeCell ref="Q75:V75"/>
    <mergeCell ref="D70:AA70"/>
    <mergeCell ref="C69:N69"/>
    <mergeCell ref="C72:E72"/>
    <mergeCell ref="M61:AB61"/>
    <mergeCell ref="J74:M74"/>
    <mergeCell ref="D73:G74"/>
    <mergeCell ref="C58:S59"/>
    <mergeCell ref="W58:Z58"/>
    <mergeCell ref="W80:Z80"/>
    <mergeCell ref="K65:M65"/>
    <mergeCell ref="R85:Y87"/>
    <mergeCell ref="W59:Z59"/>
    <mergeCell ref="P64:W66"/>
    <mergeCell ref="C76:AB76"/>
    <mergeCell ref="X101:Y101"/>
    <mergeCell ref="I55:N55"/>
    <mergeCell ref="C66:H66"/>
    <mergeCell ref="D87:I87"/>
    <mergeCell ref="D7:T7"/>
    <mergeCell ref="D9:T9"/>
    <mergeCell ref="Q33:AA33"/>
    <mergeCell ref="Q19:AA20"/>
    <mergeCell ref="Q18:U18"/>
    <mergeCell ref="T15:V15"/>
    <mergeCell ref="E15:H15"/>
    <mergeCell ref="D22:H22"/>
    <mergeCell ref="W7:AA8"/>
    <mergeCell ref="W9:AA9"/>
    <mergeCell ref="D16:AA16"/>
    <mergeCell ref="D19:F19"/>
    <mergeCell ref="D18:F18"/>
    <mergeCell ref="K15:P15"/>
    <mergeCell ref="H18:L18"/>
    <mergeCell ref="Q31:AA31"/>
    <mergeCell ref="D29:H29"/>
    <mergeCell ref="J29:O29"/>
    <mergeCell ref="Q29:AA29"/>
    <mergeCell ref="D23:H23"/>
    <mergeCell ref="J23:O23"/>
    <mergeCell ref="Q23:AA23"/>
    <mergeCell ref="D25:H25"/>
    <mergeCell ref="J24:O24"/>
    <mergeCell ref="B1:AC3"/>
    <mergeCell ref="C43:AB43"/>
    <mergeCell ref="I49:N49"/>
    <mergeCell ref="H19:O19"/>
    <mergeCell ref="Q22:AA22"/>
    <mergeCell ref="V13:Y13"/>
    <mergeCell ref="W5:Z5"/>
    <mergeCell ref="Q25:AA25"/>
    <mergeCell ref="Q54:AB54"/>
    <mergeCell ref="V12:Y12"/>
    <mergeCell ref="C37:AB37"/>
    <mergeCell ref="J33:O33"/>
    <mergeCell ref="J34:O34"/>
    <mergeCell ref="C52:G52"/>
    <mergeCell ref="D32:H32"/>
    <mergeCell ref="J22:O22"/>
    <mergeCell ref="J32:O32"/>
    <mergeCell ref="J28:O28"/>
    <mergeCell ref="Q28:AA28"/>
    <mergeCell ref="D26:H26"/>
    <mergeCell ref="J26:O26"/>
    <mergeCell ref="Q26:AA26"/>
    <mergeCell ref="D30:H30"/>
    <mergeCell ref="C35:F35"/>
    <mergeCell ref="J27:O27"/>
    <mergeCell ref="C42:E42"/>
    <mergeCell ref="D24:H24"/>
    <mergeCell ref="D28:H28"/>
    <mergeCell ref="J25:O25"/>
    <mergeCell ref="Q34:AA34"/>
    <mergeCell ref="H46:O47"/>
    <mergeCell ref="W49:AB49"/>
    <mergeCell ref="E140:K140"/>
    <mergeCell ref="R140:W140"/>
    <mergeCell ref="N148:T148"/>
    <mergeCell ref="C156:I156"/>
    <mergeCell ref="P156:V156"/>
    <mergeCell ref="R132:V132"/>
    <mergeCell ref="S154:V155"/>
    <mergeCell ref="L155:N155"/>
    <mergeCell ref="L149:W149"/>
    <mergeCell ref="D135:AA135"/>
    <mergeCell ref="K134:V134"/>
    <mergeCell ref="O139:Q139"/>
    <mergeCell ref="H139:L139"/>
    <mergeCell ref="P147:T147"/>
    <mergeCell ref="W147:Z147"/>
    <mergeCell ref="Y132:AA132"/>
    <mergeCell ref="P133:V133"/>
    <mergeCell ref="Y155:AA155"/>
  </mergeCells>
  <conditionalFormatting sqref="D70:F70">
    <cfRule type="expression" dxfId="42" priority="32">
      <formula>IF(J61="X",1,0)</formula>
    </cfRule>
  </conditionalFormatting>
  <conditionalFormatting sqref="G70:H70">
    <cfRule type="expression" dxfId="41" priority="41">
      <formula>IF(AB61="X",1,0)</formula>
    </cfRule>
  </conditionalFormatting>
  <conditionalFormatting sqref="M70:AA70">
    <cfRule type="expression" dxfId="40" priority="43">
      <formula>IF(AH61="X",1,0)</formula>
    </cfRule>
  </conditionalFormatting>
  <conditionalFormatting sqref="L70">
    <cfRule type="expression" dxfId="39" priority="44">
      <formula>IF(#REF!="X",1,0)</formula>
    </cfRule>
  </conditionalFormatting>
  <conditionalFormatting sqref="G91:H91">
    <cfRule type="expression" dxfId="38" priority="46">
      <formula>IF(AB82="X",1,0)</formula>
    </cfRule>
  </conditionalFormatting>
  <conditionalFormatting sqref="L91">
    <cfRule type="expression" dxfId="37" priority="47">
      <formula>IF(#REF!="X",1,0)</formula>
    </cfRule>
  </conditionalFormatting>
  <conditionalFormatting sqref="D110:AA110">
    <cfRule type="expression" dxfId="36" priority="30">
      <formula>IF($J$98="X",1,0)</formula>
    </cfRule>
  </conditionalFormatting>
  <conditionalFormatting sqref="D151:AA151">
    <cfRule type="expression" dxfId="35" priority="26">
      <formula>IF($I$147="X",1,0)</formula>
    </cfRule>
  </conditionalFormatting>
  <conditionalFormatting sqref="Q54:AB54">
    <cfRule type="expression" dxfId="34" priority="4">
      <formula>IF($S$15="X",1,0)</formula>
    </cfRule>
    <cfRule type="expression" dxfId="33" priority="25">
      <formula>IF(OR($X$52="Tooling",$X$52="Facility"),1,0)</formula>
    </cfRule>
  </conditionalFormatting>
  <conditionalFormatting sqref="D91:F91">
    <cfRule type="expression" dxfId="32" priority="50">
      <formula>IF(#REF!="X",1,0)</formula>
    </cfRule>
  </conditionalFormatting>
  <conditionalFormatting sqref="E136:W136">
    <cfRule type="expression" dxfId="31" priority="23">
      <formula>IF(K132="X",1,0)</formula>
    </cfRule>
  </conditionalFormatting>
  <conditionalFormatting sqref="D90:W90">
    <cfRule type="expression" dxfId="30" priority="22">
      <formula>IF(J82="X",1,0)</formula>
    </cfRule>
  </conditionalFormatting>
  <conditionalFormatting sqref="I70:K70">
    <cfRule type="expression" dxfId="29" priority="54">
      <formula>IF(AE61="X",1,0)</formula>
    </cfRule>
  </conditionalFormatting>
  <conditionalFormatting sqref="I91:K91">
    <cfRule type="expression" dxfId="28" priority="56">
      <formula>IF(AE82="X",1,0)</formula>
    </cfRule>
  </conditionalFormatting>
  <conditionalFormatting sqref="X136:AA136">
    <cfRule type="expression" dxfId="27" priority="58">
      <formula>IF(AE132="X",1,0)</formula>
    </cfRule>
  </conditionalFormatting>
  <conditionalFormatting sqref="X90:AA90">
    <cfRule type="expression" dxfId="26" priority="60">
      <formula>IF(AE82="X",1,0)</formula>
    </cfRule>
  </conditionalFormatting>
  <conditionalFormatting sqref="M91:AA91">
    <cfRule type="expression" dxfId="25" priority="61">
      <formula>IF(AH82="X",1,0)</formula>
    </cfRule>
  </conditionalFormatting>
  <conditionalFormatting sqref="M61:AB61">
    <cfRule type="expression" dxfId="24" priority="16">
      <formula>IF(M61&lt;&gt;"",1,0)</formula>
    </cfRule>
  </conditionalFormatting>
  <conditionalFormatting sqref="N98:X98">
    <cfRule type="expression" dxfId="23" priority="20">
      <formula>IF(AND(J98="X",D110=""),1,0)</formula>
    </cfRule>
  </conditionalFormatting>
  <conditionalFormatting sqref="K134:V134">
    <cfRule type="expression" dxfId="22" priority="17">
      <formula>IF(AND(K132="X",$E$136=""),1,0)</formula>
    </cfRule>
  </conditionalFormatting>
  <conditionalFormatting sqref="L149:W149">
    <cfRule type="expression" dxfId="21" priority="15">
      <formula>IF(AND(I147="X",$D$151=""),1,0)</formula>
    </cfRule>
  </conditionalFormatting>
  <conditionalFormatting sqref="H35:T35">
    <cfRule type="expression" dxfId="20" priority="14">
      <formula>IF($S$15="X",1,0)</formula>
    </cfRule>
  </conditionalFormatting>
  <conditionalFormatting sqref="W49">
    <cfRule type="expression" dxfId="19" priority="12">
      <formula>IF(AF46="YES",1,0)</formula>
    </cfRule>
    <cfRule type="expression" dxfId="18" priority="13">
      <formula>IF(AD52="YES",1,0)</formula>
    </cfRule>
  </conditionalFormatting>
  <conditionalFormatting sqref="F54 D49:E49">
    <cfRule type="expression" dxfId="17" priority="9">
      <formula>IF($S$15="X",1,0)</formula>
    </cfRule>
  </conditionalFormatting>
  <conditionalFormatting sqref="C49 C52 C53:G53 C54:D54 C46">
    <cfRule type="expression" dxfId="16" priority="8">
      <formula>IF($S$15="X",1,0)</formula>
    </cfRule>
  </conditionalFormatting>
  <conditionalFormatting sqref="X52:Z52">
    <cfRule type="expression" dxfId="15" priority="7">
      <formula>IF($S$15="X",1,0)</formula>
    </cfRule>
  </conditionalFormatting>
  <conditionalFormatting sqref="Q52:Q53">
    <cfRule type="expression" dxfId="14" priority="5">
      <formula>IF($S$15="X",1,0)</formula>
    </cfRule>
  </conditionalFormatting>
  <conditionalFormatting sqref="R85 D101">
    <cfRule type="expression" dxfId="13" priority="3">
      <formula>IF($S$15="X",1,0)</formula>
    </cfRule>
  </conditionalFormatting>
  <conditionalFormatting sqref="Z86 L101:M101">
    <cfRule type="expression" dxfId="12" priority="2">
      <formula>IF($S$15="X",1,0)</formula>
    </cfRule>
  </conditionalFormatting>
  <conditionalFormatting sqref="N82:X82">
    <cfRule type="expression" dxfId="11" priority="62">
      <formula>IF(AND(J82="X",#REF!=""),1,0)</formula>
    </cfRule>
  </conditionalFormatting>
  <conditionalFormatting sqref="R104">
    <cfRule type="expression" dxfId="10" priority="64">
      <formula>IF($AF$105&lt;&gt;"",1,0)</formula>
    </cfRule>
  </conditionalFormatting>
  <conditionalFormatting sqref="I149:K149">
    <cfRule type="expression" dxfId="9" priority="65">
      <formula>IF(AND(E149="X",XFC158=""),1,0)</formula>
    </cfRule>
  </conditionalFormatting>
  <dataValidations xWindow="390" yWindow="610" count="32">
    <dataValidation type="list" allowBlank="1" showInputMessage="1" showErrorMessage="1" sqref="AA46 Z101 C98" xr:uid="{9EB2FE21-CB2A-4F5F-BD72-685F8EE5476E}">
      <formula1>#REF!</formula1>
    </dataValidation>
    <dataValidation type="list" allowBlank="1" showInputMessage="1" showErrorMessage="1" error="PLEASE USE ONLY THE DROP DOWN LIST_x000a__x000a_" sqref="Z86" xr:uid="{2035868F-7BD1-4A98-9D63-1773B6F772F3}">
      <formula1>"YES,NO"</formula1>
    </dataValidation>
    <dataValidation type="list" allowBlank="1" showInputMessage="1" showErrorMessage="1" prompt="Please Use Only the Drop Down List." sqref="Z35" xr:uid="{9698C409-8310-4DC9-A254-9A5E65EA6D19}">
      <formula1>" ,X"</formula1>
    </dataValidation>
    <dataValidation type="list" errorStyle="warning" allowBlank="1" showInputMessage="1" showErrorMessage="1" error="PLEASE USE ONLY THE DROP DOWN LIST_x000a__x000a_Note : This Box can't be checked if the Box &quot;Supplier End Of Life Announcement&quot;  is checked_x000a_" sqref="U7" xr:uid="{DD2C5C50-A6AE-4098-8630-0F22086E17C0}">
      <formula1>$AH$7</formula1>
    </dataValidation>
    <dataValidation type="list" allowBlank="1" showInputMessage="1" showErrorMessage="1" sqref="U9" xr:uid="{9A20EC14-A75B-4276-A3E7-FC84F26B587B}">
      <formula1>$AH$9</formula1>
    </dataValidation>
    <dataValidation type="custom" allowBlank="1" showInputMessage="1" showErrorMessage="1" sqref="AL7" xr:uid="{81E8557E-9682-4C98-A06A-9F0DFFC00797}">
      <formula1>IF(AH7="",AJ7,AJ8)</formula1>
    </dataValidation>
    <dataValidation type="list" showInputMessage="1" showErrorMessage="1" error="PLEASE USE ONLY THE DROP DOWN LIST_x000a__x000a_Note : This Box can't be checked if Box &quot;Rejected&quot; is checked_x000a_" prompt="Please Use Only the Drop Down List._x000a_Note : Can't be selected if the &quot;Rejected&quot; Box is checked." sqref="D61" xr:uid="{AD826DD4-F1B4-48BF-821D-D63768AAA548}">
      <formula1>$AF$61</formula1>
    </dataValidation>
    <dataValidation type="list" allowBlank="1" showInputMessage="1" showErrorMessage="1" prompt="Please Use Only the Drop Down List._x000a_Note : Can't be selected if the &quot;Approved&quot; Box is checked." sqref="J98" xr:uid="{35D5F522-479E-49D1-B3EE-72065332D917}">
      <formula1>$AG$98</formula1>
    </dataValidation>
    <dataValidation type="list" allowBlank="1" showInputMessage="1" showErrorMessage="1" error="PLEASE USE ONLY THE DROP DOWN LIST_x000a__x000a_Note : This box can't be Checked if the box &quot;Approved&quot; is Checked._x000a_" prompt="Please Use Only the Drop Down List._x000a_Note : Can't be selected if box &quot;Approved&quot; is checked." sqref="J61" xr:uid="{ED6ADC46-0D5A-4984-9EE8-43866142790F}">
      <formula1>$AG$61</formula1>
    </dataValidation>
    <dataValidation type="list" allowBlank="1" showInputMessage="1" showErrorMessage="1" prompt="Please Use Only the Drop Down List._x000a_Note : Can't be selected if the &quot;Rejected&quot; Box is checked." sqref="E132" xr:uid="{ED88D920-63AB-49D3-9CC2-1ADF8AF8B94F}">
      <formula1>$AF$132</formula1>
    </dataValidation>
    <dataValidation type="list" allowBlank="1" showInputMessage="1" showErrorMessage="1" prompt="Please Use Only the Drop Down List._x000a_Note : Can't be selected if the &quot;PPAP Approved&quot; Box is checked." sqref="K132" xr:uid="{DC340A10-B847-4C69-A8FE-13ED823790C7}">
      <formula1>$AG$132</formula1>
    </dataValidation>
    <dataValidation type="list" allowBlank="1" showInputMessage="1" showErrorMessage="1" prompt="Please Use Only the Drop Down List._x000a_Note : Can't be selected if the &quot;Rejected&quot; Box is checked._x000a_" sqref="D147" xr:uid="{5AAB1537-85F9-4B92-800F-3D5490C6205D}">
      <formula1>$AF$147</formula1>
    </dataValidation>
    <dataValidation type="list" allowBlank="1" showInputMessage="1" showErrorMessage="1" prompt="Please Use Only the Drop Down List._x000a_Note : Can't be selected if the &quot;Approved&quot; Box is checked._x000a_" sqref="I147" xr:uid="{1DBD9B34-FDBB-4AB9-9C3C-ECB1AB2F7CD2}">
      <formula1>$AG$147</formula1>
    </dataValidation>
    <dataValidation type="list" errorStyle="warning" allowBlank="1" showInputMessage="1" showErrorMessage="1" error="PLEASE USE ONLY THE DROP DOWN LIST_x000a__x000a_Note : This Box can't be checked if the Box &quot;Supplier End Of Life Announcement&quot;  is checked_x000a__x000a_" prompt="Please Use Only the Drop Down List._x000a_Note : Can't be selected if another commodity is already selected" sqref="D15" xr:uid="{7F9C24A4-AEA0-4A6C-BF8C-521AA318E0AE}">
      <formula1>$AF$15</formula1>
    </dataValidation>
    <dataValidation type="list" errorStyle="warning" allowBlank="1" showInputMessage="1" showErrorMessage="1" error="PLEASE USE ONLY THE DROP DOWN LIST_x000a__x000a_Note : This Box can't be checked if the Box &quot;Electronic Component&quot; or the Box &quot;Software&quot;) is checked_x000a_" prompt="Please Use Only the Drop Down List._x000a_Note : Can't be selected if another commodity is already selected_x000a_" sqref="J15" xr:uid="{62B87585-D38F-40B9-9651-2CA1448604A3}">
      <formula1>$AG$15</formula1>
    </dataValidation>
    <dataValidation type="list" errorStyle="warning" allowBlank="1" showInputMessage="1" showErrorMessage="1" error="PLEASE USE ONLY THE DROP DOWN LIST_x000a__x000a_Note : This Box can't be checked if the Box &quot;Mechanical Component&quot; or the Box &quot;Electronic Component&quot;) is checked_x000a_" prompt="Please Use Only the Drop Down List._x000a_Note : Can't be selected if another commodity is already selected_x000a_" sqref="S15" xr:uid="{1E33D1CC-8AA9-4B36-9F52-00451AA88071}">
      <formula1>$AH$15</formula1>
    </dataValidation>
    <dataValidation type="list" allowBlank="1" showInputMessage="1" showErrorMessage="1" prompt="Please Use Only the Drop Down List._x000a_" sqref="H35 K35 O35 R35 V35" xr:uid="{72899FB4-8B12-4CC6-B20A-783BA64014E6}">
      <formula1>" ,X"</formula1>
    </dataValidation>
    <dataValidation type="list" errorStyle="warning" allowBlank="1" showInputMessage="1" showErrorMessage="1" error="Please Use Only the Drop Down List." sqref="F54" xr:uid="{75A3888E-158D-48A8-B12D-63586A9DD615}">
      <formula1>"YES,NO"</formula1>
    </dataValidation>
    <dataValidation type="list" allowBlank="1" showInputMessage="1" showErrorMessage="1" error="Please Use Only the Drop Down List." sqref="X65" xr:uid="{F9855017-A384-44D5-9910-F8BCC47D32CB}">
      <formula1>"YES,NO"</formula1>
    </dataValidation>
    <dataValidation type="list" errorStyle="warning" allowBlank="1" showInputMessage="1" showErrorMessage="1" error="Please Use Only the Drop Down List._x000a_" sqref="D49 Z46" xr:uid="{72A7A505-BF90-420E-8E9E-3C40BF6D0839}">
      <formula1>"YES,NO"</formula1>
    </dataValidation>
    <dataValidation type="list" allowBlank="1" showInputMessage="1" showErrorMessage="1" prompt="Please Use Only the Drop Down List._x000a_Note : Can't be selected if the &quot;Rejected&quot; Box is checked._x000a_" sqref="D82" xr:uid="{D9B5B78B-6AB4-4511-8DEC-7C15CD9B93FA}">
      <formula1>$AF$82</formula1>
    </dataValidation>
    <dataValidation type="list" allowBlank="1" showInputMessage="1" showErrorMessage="1" prompt="Please Use Only the Drop Down List._x000a_Note : Can't be selected if the &quot;Approved&quot; Box is checked." sqref="J82" xr:uid="{417A6799-9E51-4C5E-8EE3-22E71D624B18}">
      <formula1>$AG$82</formula1>
    </dataValidation>
    <dataValidation type="list" allowBlank="1" showInputMessage="1" showErrorMessage="1" prompt="Please Use Only the Drop Down List._x000a_Note : Can't be selected if the &quot;Rejected&quot; Box is checked._x000a_" sqref="D98" xr:uid="{AF388132-43B6-42BC-AD64-69102ED9DA76}">
      <formula1>$AF$98</formula1>
    </dataValidation>
    <dataValidation type="list" showInputMessage="1" showErrorMessage="1" error="ATTENTION =&gt; Can't be selected if previous Step is not complete (CCB2 not recorded as approved  or Signature missing )_x000a__x000a_Use Only Frop Down Menu" prompt="Please Use Only the Drop Down List or &quot;Delete&quot; if not applicable_x000a__x000a_ATTENTION =&gt; Can't be selected if previous Step is not complete (CCB2 not recorded as approved  or Signature missing )_x000a_" sqref="E123" xr:uid="{7930482A-CE7A-46E7-A697-0A62429DAFFD}">
      <formula1>" ,X"</formula1>
    </dataValidation>
    <dataValidation type="list" errorStyle="warning" allowBlank="1" showInputMessage="1" showErrorMessage="1" error="Please Use Only the Drop Down List._x000a_" sqref="X52:Z52" xr:uid="{6FC448F3-C145-43C6-A1BF-083C695BB0FE}">
      <formula1>"Tooling,Facility,Tooling &amp; Facility,NA"</formula1>
    </dataValidation>
    <dataValidation type="date" allowBlank="1" showInputMessage="1" showErrorMessage="1" error="Format to be used : YYYY-MM-DD_x000a__x000a_" sqref="Q49:T49" xr:uid="{4D6FDD47-2652-4399-890F-ED03F8596CDC}">
      <formula1>1</formula1>
      <formula2>54789</formula2>
    </dataValidation>
    <dataValidation allowBlank="1" showInputMessage="1" showErrorMessage="1" prompt="To insert a line : Select a complete line (by selecting the row number) and then :_x000a_     1- Right Click _x000a_     2 - Select [Copy]_x000a_     3- Right Click_x000a_     3- [Inser Copied Cells]_x000a__x000a_" sqref="D23:D32" xr:uid="{4E5623E0-7C9D-4238-A5CA-B33B21691F1D}"/>
    <dataValidation allowBlank="1" showInputMessage="1" showErrorMessage="1" prompt="To insert a line : Select a complete line (by selecting the row number) and then :_x000a_     1- Right Click _x000a_     2 - Select [Copy]_x000a_     3- Right Click_x000a_     3- [Inser Copied Cells]_x000a_" sqref="Q23:Q32 J23:J32" xr:uid="{C8F8AD81-2C6E-4F4C-AF7D-283CAE205070}"/>
    <dataValidation allowBlank="1" showInputMessage="1" showErrorMessage="1" promptTitle="IMPORTANT" prompt="To approve this task please write your name and add a comment &quot;Approved&quot; using the excel &quot;Comment&quot; Menu for Cells._x000a_For instructions on how to proceed, please refer to the Worksheet &quot;Instructions&quot; Section &quot;How To Sign/Approve&quot; (Row 29)" sqref="I53:N54 R73:V74" xr:uid="{A69BB96A-893D-487C-BBB9-47E050FFB6FA}"/>
    <dataValidation allowBlank="1" showInputMessage="1" showErrorMessage="1" promptTitle="IMPORTANT :" prompt="To approve this task please write your name and add a comment &quot;Approved&quot; using the excel &quot;Comment&quot; Menu for Cells._x000a_For instructions on how to proceed, please refer to the Worksheet &quot;Instructions&quot; Section &quot;How To Sign/Approve&quot; (Row 29)" sqref="D64:H65 D73:G74 F85:I86 F104:J105 E113:H114 R113:V114 H126:K126 T126:W126 R132:V132 S154:V155 H139 F154:I155 P147" xr:uid="{81EE796C-993E-4894-84B9-E518210B030C}"/>
    <dataValidation allowBlank="1" showInputMessage="1" showErrorMessage="1" prompt="&quot;na&quot;   or   P.V.   Start Date" sqref="X101:Y101" xr:uid="{4FDB4220-9C9B-469C-9876-624C9C9E114D}"/>
    <dataValidation type="whole" allowBlank="1" showInputMessage="1" showErrorMessage="1" error="It must be a Number here   ( 0 is no sample required)_x000a_" sqref="L101:M101" xr:uid="{F8EB1D99-687C-4DD0-9EB1-5B490A9CAB2B}">
      <formula1>0</formula1>
      <formula2>100000000000000000</formula2>
    </dataValidation>
  </dataValidations>
  <pageMargins left="0.78740157480314965" right="0.78740157480314965" top="1.0629921259842521" bottom="0.98425196850393704" header="0.15748031496062992" footer="0.51181102362204722"/>
  <pageSetup paperSize="9" scale="58" fitToHeight="5" orientation="portrait" r:id="rId1"/>
  <headerFooter alignWithMargins="0">
    <oddHeader>&amp;R&amp;G</oddHeader>
    <oddFooter>&amp;LALV-ASM/Feb2011/ASM–&amp;F–&amp;P</oddFooter>
  </headerFooter>
  <rowBreaks count="1" manualBreakCount="1">
    <brk id="78" min="1" max="27"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FFFF99"/>
  </sheetPr>
  <dimension ref="A1:AE24"/>
  <sheetViews>
    <sheetView showGridLines="0" zoomScale="90" zoomScaleNormal="90" workbookViewId="0">
      <pane ySplit="8" topLeftCell="A9" activePane="bottomLeft" state="frozenSplit"/>
      <selection activeCell="C14" sqref="C14:G14"/>
      <selection pane="bottomLeft" activeCell="H7" sqref="H7"/>
    </sheetView>
  </sheetViews>
  <sheetFormatPr defaultColWidth="11.5" defaultRowHeight="15"/>
  <cols>
    <col min="1" max="1" width="3.75" customWidth="1"/>
    <col min="2" max="2" width="5.75" customWidth="1"/>
    <col min="3" max="3" width="18.375" customWidth="1"/>
    <col min="4" max="6" width="4.75" customWidth="1"/>
    <col min="7" max="7" width="15.625" customWidth="1"/>
    <col min="8" max="8" width="15" customWidth="1"/>
    <col min="9" max="9" width="44.125" customWidth="1"/>
    <col min="10" max="10" width="4.75" customWidth="1"/>
    <col min="11" max="13" width="14.375" customWidth="1"/>
    <col min="14" max="14" width="47.5" customWidth="1"/>
    <col min="15" max="15" width="16.5" customWidth="1"/>
    <col min="16" max="16" width="2.375" hidden="1" customWidth="1"/>
    <col min="17" max="17" width="1.5" customWidth="1"/>
    <col min="18" max="28" width="11.25" customWidth="1"/>
    <col min="29" max="30" width="20.75" style="216" customWidth="1"/>
    <col min="31" max="31" width="35.75" style="216" customWidth="1"/>
    <col min="260" max="260" width="3.375" customWidth="1"/>
    <col min="261" max="261" width="5.25" customWidth="1"/>
    <col min="262" max="262" width="15.5" customWidth="1"/>
    <col min="263" max="268" width="4.25" customWidth="1"/>
    <col min="269" max="269" width="14.75" customWidth="1"/>
    <col min="270" max="270" width="20.5" customWidth="1"/>
    <col min="271" max="271" width="3.375" customWidth="1"/>
    <col min="272" max="272" width="10.25" customWidth="1"/>
    <col min="273" max="284" width="10.375" customWidth="1"/>
    <col min="285" max="286" width="18.75" customWidth="1"/>
    <col min="287" max="287" width="32.25" customWidth="1"/>
    <col min="516" max="516" width="3.375" customWidth="1"/>
    <col min="517" max="517" width="5.25" customWidth="1"/>
    <col min="518" max="518" width="15.5" customWidth="1"/>
    <col min="519" max="524" width="4.25" customWidth="1"/>
    <col min="525" max="525" width="14.75" customWidth="1"/>
    <col min="526" max="526" width="20.5" customWidth="1"/>
    <col min="527" max="527" width="3.375" customWidth="1"/>
    <col min="528" max="528" width="10.25" customWidth="1"/>
    <col min="529" max="540" width="10.375" customWidth="1"/>
    <col min="541" max="542" width="18.75" customWidth="1"/>
    <col min="543" max="543" width="32.25" customWidth="1"/>
    <col min="772" max="772" width="3.375" customWidth="1"/>
    <col min="773" max="773" width="5.25" customWidth="1"/>
    <col min="774" max="774" width="15.5" customWidth="1"/>
    <col min="775" max="780" width="4.25" customWidth="1"/>
    <col min="781" max="781" width="14.75" customWidth="1"/>
    <col min="782" max="782" width="20.5" customWidth="1"/>
    <col min="783" max="783" width="3.375" customWidth="1"/>
    <col min="784" max="784" width="10.25" customWidth="1"/>
    <col min="785" max="796" width="10.375" customWidth="1"/>
    <col min="797" max="798" width="18.75" customWidth="1"/>
    <col min="799" max="799" width="32.25" customWidth="1"/>
    <col min="1028" max="1028" width="3.375" customWidth="1"/>
    <col min="1029" max="1029" width="5.25" customWidth="1"/>
    <col min="1030" max="1030" width="15.5" customWidth="1"/>
    <col min="1031" max="1036" width="4.25" customWidth="1"/>
    <col min="1037" max="1037" width="14.75" customWidth="1"/>
    <col min="1038" max="1038" width="20.5" customWidth="1"/>
    <col min="1039" max="1039" width="3.375" customWidth="1"/>
    <col min="1040" max="1040" width="10.25" customWidth="1"/>
    <col min="1041" max="1052" width="10.375" customWidth="1"/>
    <col min="1053" max="1054" width="18.75" customWidth="1"/>
    <col min="1055" max="1055" width="32.25" customWidth="1"/>
    <col min="1284" max="1284" width="3.375" customWidth="1"/>
    <col min="1285" max="1285" width="5.25" customWidth="1"/>
    <col min="1286" max="1286" width="15.5" customWidth="1"/>
    <col min="1287" max="1292" width="4.25" customWidth="1"/>
    <col min="1293" max="1293" width="14.75" customWidth="1"/>
    <col min="1294" max="1294" width="20.5" customWidth="1"/>
    <col min="1295" max="1295" width="3.375" customWidth="1"/>
    <col min="1296" max="1296" width="10.25" customWidth="1"/>
    <col min="1297" max="1308" width="10.375" customWidth="1"/>
    <col min="1309" max="1310" width="18.75" customWidth="1"/>
    <col min="1311" max="1311" width="32.25" customWidth="1"/>
    <col min="1540" max="1540" width="3.375" customWidth="1"/>
    <col min="1541" max="1541" width="5.25" customWidth="1"/>
    <col min="1542" max="1542" width="15.5" customWidth="1"/>
    <col min="1543" max="1548" width="4.25" customWidth="1"/>
    <col min="1549" max="1549" width="14.75" customWidth="1"/>
    <col min="1550" max="1550" width="20.5" customWidth="1"/>
    <col min="1551" max="1551" width="3.375" customWidth="1"/>
    <col min="1552" max="1552" width="10.25" customWidth="1"/>
    <col min="1553" max="1564" width="10.375" customWidth="1"/>
    <col min="1565" max="1566" width="18.75" customWidth="1"/>
    <col min="1567" max="1567" width="32.25" customWidth="1"/>
    <col min="1796" max="1796" width="3.375" customWidth="1"/>
    <col min="1797" max="1797" width="5.25" customWidth="1"/>
    <col min="1798" max="1798" width="15.5" customWidth="1"/>
    <col min="1799" max="1804" width="4.25" customWidth="1"/>
    <col min="1805" max="1805" width="14.75" customWidth="1"/>
    <col min="1806" max="1806" width="20.5" customWidth="1"/>
    <col min="1807" max="1807" width="3.375" customWidth="1"/>
    <col min="1808" max="1808" width="10.25" customWidth="1"/>
    <col min="1809" max="1820" width="10.375" customWidth="1"/>
    <col min="1821" max="1822" width="18.75" customWidth="1"/>
    <col min="1823" max="1823" width="32.25" customWidth="1"/>
    <col min="2052" max="2052" width="3.375" customWidth="1"/>
    <col min="2053" max="2053" width="5.25" customWidth="1"/>
    <col min="2054" max="2054" width="15.5" customWidth="1"/>
    <col min="2055" max="2060" width="4.25" customWidth="1"/>
    <col min="2061" max="2061" width="14.75" customWidth="1"/>
    <col min="2062" max="2062" width="20.5" customWidth="1"/>
    <col min="2063" max="2063" width="3.375" customWidth="1"/>
    <col min="2064" max="2064" width="10.25" customWidth="1"/>
    <col min="2065" max="2076" width="10.375" customWidth="1"/>
    <col min="2077" max="2078" width="18.75" customWidth="1"/>
    <col min="2079" max="2079" width="32.25" customWidth="1"/>
    <col min="2308" max="2308" width="3.375" customWidth="1"/>
    <col min="2309" max="2309" width="5.25" customWidth="1"/>
    <col min="2310" max="2310" width="15.5" customWidth="1"/>
    <col min="2311" max="2316" width="4.25" customWidth="1"/>
    <col min="2317" max="2317" width="14.75" customWidth="1"/>
    <col min="2318" max="2318" width="20.5" customWidth="1"/>
    <col min="2319" max="2319" width="3.375" customWidth="1"/>
    <col min="2320" max="2320" width="10.25" customWidth="1"/>
    <col min="2321" max="2332" width="10.375" customWidth="1"/>
    <col min="2333" max="2334" width="18.75" customWidth="1"/>
    <col min="2335" max="2335" width="32.25" customWidth="1"/>
    <col min="2564" max="2564" width="3.375" customWidth="1"/>
    <col min="2565" max="2565" width="5.25" customWidth="1"/>
    <col min="2566" max="2566" width="15.5" customWidth="1"/>
    <col min="2567" max="2572" width="4.25" customWidth="1"/>
    <col min="2573" max="2573" width="14.75" customWidth="1"/>
    <col min="2574" max="2574" width="20.5" customWidth="1"/>
    <col min="2575" max="2575" width="3.375" customWidth="1"/>
    <col min="2576" max="2576" width="10.25" customWidth="1"/>
    <col min="2577" max="2588" width="10.375" customWidth="1"/>
    <col min="2589" max="2590" width="18.75" customWidth="1"/>
    <col min="2591" max="2591" width="32.25" customWidth="1"/>
    <col min="2820" max="2820" width="3.375" customWidth="1"/>
    <col min="2821" max="2821" width="5.25" customWidth="1"/>
    <col min="2822" max="2822" width="15.5" customWidth="1"/>
    <col min="2823" max="2828" width="4.25" customWidth="1"/>
    <col min="2829" max="2829" width="14.75" customWidth="1"/>
    <col min="2830" max="2830" width="20.5" customWidth="1"/>
    <col min="2831" max="2831" width="3.375" customWidth="1"/>
    <col min="2832" max="2832" width="10.25" customWidth="1"/>
    <col min="2833" max="2844" width="10.375" customWidth="1"/>
    <col min="2845" max="2846" width="18.75" customWidth="1"/>
    <col min="2847" max="2847" width="32.25" customWidth="1"/>
    <col min="3076" max="3076" width="3.375" customWidth="1"/>
    <col min="3077" max="3077" width="5.25" customWidth="1"/>
    <col min="3078" max="3078" width="15.5" customWidth="1"/>
    <col min="3079" max="3084" width="4.25" customWidth="1"/>
    <col min="3085" max="3085" width="14.75" customWidth="1"/>
    <col min="3086" max="3086" width="20.5" customWidth="1"/>
    <col min="3087" max="3087" width="3.375" customWidth="1"/>
    <col min="3088" max="3088" width="10.25" customWidth="1"/>
    <col min="3089" max="3100" width="10.375" customWidth="1"/>
    <col min="3101" max="3102" width="18.75" customWidth="1"/>
    <col min="3103" max="3103" width="32.25" customWidth="1"/>
    <col min="3332" max="3332" width="3.375" customWidth="1"/>
    <col min="3333" max="3333" width="5.25" customWidth="1"/>
    <col min="3334" max="3334" width="15.5" customWidth="1"/>
    <col min="3335" max="3340" width="4.25" customWidth="1"/>
    <col min="3341" max="3341" width="14.75" customWidth="1"/>
    <col min="3342" max="3342" width="20.5" customWidth="1"/>
    <col min="3343" max="3343" width="3.375" customWidth="1"/>
    <col min="3344" max="3344" width="10.25" customWidth="1"/>
    <col min="3345" max="3356" width="10.375" customWidth="1"/>
    <col min="3357" max="3358" width="18.75" customWidth="1"/>
    <col min="3359" max="3359" width="32.25" customWidth="1"/>
    <col min="3588" max="3588" width="3.375" customWidth="1"/>
    <col min="3589" max="3589" width="5.25" customWidth="1"/>
    <col min="3590" max="3590" width="15.5" customWidth="1"/>
    <col min="3591" max="3596" width="4.25" customWidth="1"/>
    <col min="3597" max="3597" width="14.75" customWidth="1"/>
    <col min="3598" max="3598" width="20.5" customWidth="1"/>
    <col min="3599" max="3599" width="3.375" customWidth="1"/>
    <col min="3600" max="3600" width="10.25" customWidth="1"/>
    <col min="3601" max="3612" width="10.375" customWidth="1"/>
    <col min="3613" max="3614" width="18.75" customWidth="1"/>
    <col min="3615" max="3615" width="32.25" customWidth="1"/>
    <col min="3844" max="3844" width="3.375" customWidth="1"/>
    <col min="3845" max="3845" width="5.25" customWidth="1"/>
    <col min="3846" max="3846" width="15.5" customWidth="1"/>
    <col min="3847" max="3852" width="4.25" customWidth="1"/>
    <col min="3853" max="3853" width="14.75" customWidth="1"/>
    <col min="3854" max="3854" width="20.5" customWidth="1"/>
    <col min="3855" max="3855" width="3.375" customWidth="1"/>
    <col min="3856" max="3856" width="10.25" customWidth="1"/>
    <col min="3857" max="3868" width="10.375" customWidth="1"/>
    <col min="3869" max="3870" width="18.75" customWidth="1"/>
    <col min="3871" max="3871" width="32.25" customWidth="1"/>
    <col min="4100" max="4100" width="3.375" customWidth="1"/>
    <col min="4101" max="4101" width="5.25" customWidth="1"/>
    <col min="4102" max="4102" width="15.5" customWidth="1"/>
    <col min="4103" max="4108" width="4.25" customWidth="1"/>
    <col min="4109" max="4109" width="14.75" customWidth="1"/>
    <col min="4110" max="4110" width="20.5" customWidth="1"/>
    <col min="4111" max="4111" width="3.375" customWidth="1"/>
    <col min="4112" max="4112" width="10.25" customWidth="1"/>
    <col min="4113" max="4124" width="10.375" customWidth="1"/>
    <col min="4125" max="4126" width="18.75" customWidth="1"/>
    <col min="4127" max="4127" width="32.25" customWidth="1"/>
    <col min="4356" max="4356" width="3.375" customWidth="1"/>
    <col min="4357" max="4357" width="5.25" customWidth="1"/>
    <col min="4358" max="4358" width="15.5" customWidth="1"/>
    <col min="4359" max="4364" width="4.25" customWidth="1"/>
    <col min="4365" max="4365" width="14.75" customWidth="1"/>
    <col min="4366" max="4366" width="20.5" customWidth="1"/>
    <col min="4367" max="4367" width="3.375" customWidth="1"/>
    <col min="4368" max="4368" width="10.25" customWidth="1"/>
    <col min="4369" max="4380" width="10.375" customWidth="1"/>
    <col min="4381" max="4382" width="18.75" customWidth="1"/>
    <col min="4383" max="4383" width="32.25" customWidth="1"/>
    <col min="4612" max="4612" width="3.375" customWidth="1"/>
    <col min="4613" max="4613" width="5.25" customWidth="1"/>
    <col min="4614" max="4614" width="15.5" customWidth="1"/>
    <col min="4615" max="4620" width="4.25" customWidth="1"/>
    <col min="4621" max="4621" width="14.75" customWidth="1"/>
    <col min="4622" max="4622" width="20.5" customWidth="1"/>
    <col min="4623" max="4623" width="3.375" customWidth="1"/>
    <col min="4624" max="4624" width="10.25" customWidth="1"/>
    <col min="4625" max="4636" width="10.375" customWidth="1"/>
    <col min="4637" max="4638" width="18.75" customWidth="1"/>
    <col min="4639" max="4639" width="32.25" customWidth="1"/>
    <col min="4868" max="4868" width="3.375" customWidth="1"/>
    <col min="4869" max="4869" width="5.25" customWidth="1"/>
    <col min="4870" max="4870" width="15.5" customWidth="1"/>
    <col min="4871" max="4876" width="4.25" customWidth="1"/>
    <col min="4877" max="4877" width="14.75" customWidth="1"/>
    <col min="4878" max="4878" width="20.5" customWidth="1"/>
    <col min="4879" max="4879" width="3.375" customWidth="1"/>
    <col min="4880" max="4880" width="10.25" customWidth="1"/>
    <col min="4881" max="4892" width="10.375" customWidth="1"/>
    <col min="4893" max="4894" width="18.75" customWidth="1"/>
    <col min="4895" max="4895" width="32.25" customWidth="1"/>
    <col min="5124" max="5124" width="3.375" customWidth="1"/>
    <col min="5125" max="5125" width="5.25" customWidth="1"/>
    <col min="5126" max="5126" width="15.5" customWidth="1"/>
    <col min="5127" max="5132" width="4.25" customWidth="1"/>
    <col min="5133" max="5133" width="14.75" customWidth="1"/>
    <col min="5134" max="5134" width="20.5" customWidth="1"/>
    <col min="5135" max="5135" width="3.375" customWidth="1"/>
    <col min="5136" max="5136" width="10.25" customWidth="1"/>
    <col min="5137" max="5148" width="10.375" customWidth="1"/>
    <col min="5149" max="5150" width="18.75" customWidth="1"/>
    <col min="5151" max="5151" width="32.25" customWidth="1"/>
    <col min="5380" max="5380" width="3.375" customWidth="1"/>
    <col min="5381" max="5381" width="5.25" customWidth="1"/>
    <col min="5382" max="5382" width="15.5" customWidth="1"/>
    <col min="5383" max="5388" width="4.25" customWidth="1"/>
    <col min="5389" max="5389" width="14.75" customWidth="1"/>
    <col min="5390" max="5390" width="20.5" customWidth="1"/>
    <col min="5391" max="5391" width="3.375" customWidth="1"/>
    <col min="5392" max="5392" width="10.25" customWidth="1"/>
    <col min="5393" max="5404" width="10.375" customWidth="1"/>
    <col min="5405" max="5406" width="18.75" customWidth="1"/>
    <col min="5407" max="5407" width="32.25" customWidth="1"/>
    <col min="5636" max="5636" width="3.375" customWidth="1"/>
    <col min="5637" max="5637" width="5.25" customWidth="1"/>
    <col min="5638" max="5638" width="15.5" customWidth="1"/>
    <col min="5639" max="5644" width="4.25" customWidth="1"/>
    <col min="5645" max="5645" width="14.75" customWidth="1"/>
    <col min="5646" max="5646" width="20.5" customWidth="1"/>
    <col min="5647" max="5647" width="3.375" customWidth="1"/>
    <col min="5648" max="5648" width="10.25" customWidth="1"/>
    <col min="5649" max="5660" width="10.375" customWidth="1"/>
    <col min="5661" max="5662" width="18.75" customWidth="1"/>
    <col min="5663" max="5663" width="32.25" customWidth="1"/>
    <col min="5892" max="5892" width="3.375" customWidth="1"/>
    <col min="5893" max="5893" width="5.25" customWidth="1"/>
    <col min="5894" max="5894" width="15.5" customWidth="1"/>
    <col min="5895" max="5900" width="4.25" customWidth="1"/>
    <col min="5901" max="5901" width="14.75" customWidth="1"/>
    <col min="5902" max="5902" width="20.5" customWidth="1"/>
    <col min="5903" max="5903" width="3.375" customWidth="1"/>
    <col min="5904" max="5904" width="10.25" customWidth="1"/>
    <col min="5905" max="5916" width="10.375" customWidth="1"/>
    <col min="5917" max="5918" width="18.75" customWidth="1"/>
    <col min="5919" max="5919" width="32.25" customWidth="1"/>
    <col min="6148" max="6148" width="3.375" customWidth="1"/>
    <col min="6149" max="6149" width="5.25" customWidth="1"/>
    <col min="6150" max="6150" width="15.5" customWidth="1"/>
    <col min="6151" max="6156" width="4.25" customWidth="1"/>
    <col min="6157" max="6157" width="14.75" customWidth="1"/>
    <col min="6158" max="6158" width="20.5" customWidth="1"/>
    <col min="6159" max="6159" width="3.375" customWidth="1"/>
    <col min="6160" max="6160" width="10.25" customWidth="1"/>
    <col min="6161" max="6172" width="10.375" customWidth="1"/>
    <col min="6173" max="6174" width="18.75" customWidth="1"/>
    <col min="6175" max="6175" width="32.25" customWidth="1"/>
    <col min="6404" max="6404" width="3.375" customWidth="1"/>
    <col min="6405" max="6405" width="5.25" customWidth="1"/>
    <col min="6406" max="6406" width="15.5" customWidth="1"/>
    <col min="6407" max="6412" width="4.25" customWidth="1"/>
    <col min="6413" max="6413" width="14.75" customWidth="1"/>
    <col min="6414" max="6414" width="20.5" customWidth="1"/>
    <col min="6415" max="6415" width="3.375" customWidth="1"/>
    <col min="6416" max="6416" width="10.25" customWidth="1"/>
    <col min="6417" max="6428" width="10.375" customWidth="1"/>
    <col min="6429" max="6430" width="18.75" customWidth="1"/>
    <col min="6431" max="6431" width="32.25" customWidth="1"/>
    <col min="6660" max="6660" width="3.375" customWidth="1"/>
    <col min="6661" max="6661" width="5.25" customWidth="1"/>
    <col min="6662" max="6662" width="15.5" customWidth="1"/>
    <col min="6663" max="6668" width="4.25" customWidth="1"/>
    <col min="6669" max="6669" width="14.75" customWidth="1"/>
    <col min="6670" max="6670" width="20.5" customWidth="1"/>
    <col min="6671" max="6671" width="3.375" customWidth="1"/>
    <col min="6672" max="6672" width="10.25" customWidth="1"/>
    <col min="6673" max="6684" width="10.375" customWidth="1"/>
    <col min="6685" max="6686" width="18.75" customWidth="1"/>
    <col min="6687" max="6687" width="32.25" customWidth="1"/>
    <col min="6916" max="6916" width="3.375" customWidth="1"/>
    <col min="6917" max="6917" width="5.25" customWidth="1"/>
    <col min="6918" max="6918" width="15.5" customWidth="1"/>
    <col min="6919" max="6924" width="4.25" customWidth="1"/>
    <col min="6925" max="6925" width="14.75" customWidth="1"/>
    <col min="6926" max="6926" width="20.5" customWidth="1"/>
    <col min="6927" max="6927" width="3.375" customWidth="1"/>
    <col min="6928" max="6928" width="10.25" customWidth="1"/>
    <col min="6929" max="6940" width="10.375" customWidth="1"/>
    <col min="6941" max="6942" width="18.75" customWidth="1"/>
    <col min="6943" max="6943" width="32.25" customWidth="1"/>
    <col min="7172" max="7172" width="3.375" customWidth="1"/>
    <col min="7173" max="7173" width="5.25" customWidth="1"/>
    <col min="7174" max="7174" width="15.5" customWidth="1"/>
    <col min="7175" max="7180" width="4.25" customWidth="1"/>
    <col min="7181" max="7181" width="14.75" customWidth="1"/>
    <col min="7182" max="7182" width="20.5" customWidth="1"/>
    <col min="7183" max="7183" width="3.375" customWidth="1"/>
    <col min="7184" max="7184" width="10.25" customWidth="1"/>
    <col min="7185" max="7196" width="10.375" customWidth="1"/>
    <col min="7197" max="7198" width="18.75" customWidth="1"/>
    <col min="7199" max="7199" width="32.25" customWidth="1"/>
    <col min="7428" max="7428" width="3.375" customWidth="1"/>
    <col min="7429" max="7429" width="5.25" customWidth="1"/>
    <col min="7430" max="7430" width="15.5" customWidth="1"/>
    <col min="7431" max="7436" width="4.25" customWidth="1"/>
    <col min="7437" max="7437" width="14.75" customWidth="1"/>
    <col min="7438" max="7438" width="20.5" customWidth="1"/>
    <col min="7439" max="7439" width="3.375" customWidth="1"/>
    <col min="7440" max="7440" width="10.25" customWidth="1"/>
    <col min="7441" max="7452" width="10.375" customWidth="1"/>
    <col min="7453" max="7454" width="18.75" customWidth="1"/>
    <col min="7455" max="7455" width="32.25" customWidth="1"/>
    <col min="7684" max="7684" width="3.375" customWidth="1"/>
    <col min="7685" max="7685" width="5.25" customWidth="1"/>
    <col min="7686" max="7686" width="15.5" customWidth="1"/>
    <col min="7687" max="7692" width="4.25" customWidth="1"/>
    <col min="7693" max="7693" width="14.75" customWidth="1"/>
    <col min="7694" max="7694" width="20.5" customWidth="1"/>
    <col min="7695" max="7695" width="3.375" customWidth="1"/>
    <col min="7696" max="7696" width="10.25" customWidth="1"/>
    <col min="7697" max="7708" width="10.375" customWidth="1"/>
    <col min="7709" max="7710" width="18.75" customWidth="1"/>
    <col min="7711" max="7711" width="32.25" customWidth="1"/>
    <col min="7940" max="7940" width="3.375" customWidth="1"/>
    <col min="7941" max="7941" width="5.25" customWidth="1"/>
    <col min="7942" max="7942" width="15.5" customWidth="1"/>
    <col min="7943" max="7948" width="4.25" customWidth="1"/>
    <col min="7949" max="7949" width="14.75" customWidth="1"/>
    <col min="7950" max="7950" width="20.5" customWidth="1"/>
    <col min="7951" max="7951" width="3.375" customWidth="1"/>
    <col min="7952" max="7952" width="10.25" customWidth="1"/>
    <col min="7953" max="7964" width="10.375" customWidth="1"/>
    <col min="7965" max="7966" width="18.75" customWidth="1"/>
    <col min="7967" max="7967" width="32.25" customWidth="1"/>
    <col min="8196" max="8196" width="3.375" customWidth="1"/>
    <col min="8197" max="8197" width="5.25" customWidth="1"/>
    <col min="8198" max="8198" width="15.5" customWidth="1"/>
    <col min="8199" max="8204" width="4.25" customWidth="1"/>
    <col min="8205" max="8205" width="14.75" customWidth="1"/>
    <col min="8206" max="8206" width="20.5" customWidth="1"/>
    <col min="8207" max="8207" width="3.375" customWidth="1"/>
    <col min="8208" max="8208" width="10.25" customWidth="1"/>
    <col min="8209" max="8220" width="10.375" customWidth="1"/>
    <col min="8221" max="8222" width="18.75" customWidth="1"/>
    <col min="8223" max="8223" width="32.25" customWidth="1"/>
    <col min="8452" max="8452" width="3.375" customWidth="1"/>
    <col min="8453" max="8453" width="5.25" customWidth="1"/>
    <col min="8454" max="8454" width="15.5" customWidth="1"/>
    <col min="8455" max="8460" width="4.25" customWidth="1"/>
    <col min="8461" max="8461" width="14.75" customWidth="1"/>
    <col min="8462" max="8462" width="20.5" customWidth="1"/>
    <col min="8463" max="8463" width="3.375" customWidth="1"/>
    <col min="8464" max="8464" width="10.25" customWidth="1"/>
    <col min="8465" max="8476" width="10.375" customWidth="1"/>
    <col min="8477" max="8478" width="18.75" customWidth="1"/>
    <col min="8479" max="8479" width="32.25" customWidth="1"/>
    <col min="8708" max="8708" width="3.375" customWidth="1"/>
    <col min="8709" max="8709" width="5.25" customWidth="1"/>
    <col min="8710" max="8710" width="15.5" customWidth="1"/>
    <col min="8711" max="8716" width="4.25" customWidth="1"/>
    <col min="8717" max="8717" width="14.75" customWidth="1"/>
    <col min="8718" max="8718" width="20.5" customWidth="1"/>
    <col min="8719" max="8719" width="3.375" customWidth="1"/>
    <col min="8720" max="8720" width="10.25" customWidth="1"/>
    <col min="8721" max="8732" width="10.375" customWidth="1"/>
    <col min="8733" max="8734" width="18.75" customWidth="1"/>
    <col min="8735" max="8735" width="32.25" customWidth="1"/>
    <col min="8964" max="8964" width="3.375" customWidth="1"/>
    <col min="8965" max="8965" width="5.25" customWidth="1"/>
    <col min="8966" max="8966" width="15.5" customWidth="1"/>
    <col min="8967" max="8972" width="4.25" customWidth="1"/>
    <col min="8973" max="8973" width="14.75" customWidth="1"/>
    <col min="8974" max="8974" width="20.5" customWidth="1"/>
    <col min="8975" max="8975" width="3.375" customWidth="1"/>
    <col min="8976" max="8976" width="10.25" customWidth="1"/>
    <col min="8977" max="8988" width="10.375" customWidth="1"/>
    <col min="8989" max="8990" width="18.75" customWidth="1"/>
    <col min="8991" max="8991" width="32.25" customWidth="1"/>
    <col min="9220" max="9220" width="3.375" customWidth="1"/>
    <col min="9221" max="9221" width="5.25" customWidth="1"/>
    <col min="9222" max="9222" width="15.5" customWidth="1"/>
    <col min="9223" max="9228" width="4.25" customWidth="1"/>
    <col min="9229" max="9229" width="14.75" customWidth="1"/>
    <col min="9230" max="9230" width="20.5" customWidth="1"/>
    <col min="9231" max="9231" width="3.375" customWidth="1"/>
    <col min="9232" max="9232" width="10.25" customWidth="1"/>
    <col min="9233" max="9244" width="10.375" customWidth="1"/>
    <col min="9245" max="9246" width="18.75" customWidth="1"/>
    <col min="9247" max="9247" width="32.25" customWidth="1"/>
    <col min="9476" max="9476" width="3.375" customWidth="1"/>
    <col min="9477" max="9477" width="5.25" customWidth="1"/>
    <col min="9478" max="9478" width="15.5" customWidth="1"/>
    <col min="9479" max="9484" width="4.25" customWidth="1"/>
    <col min="9485" max="9485" width="14.75" customWidth="1"/>
    <col min="9486" max="9486" width="20.5" customWidth="1"/>
    <col min="9487" max="9487" width="3.375" customWidth="1"/>
    <col min="9488" max="9488" width="10.25" customWidth="1"/>
    <col min="9489" max="9500" width="10.375" customWidth="1"/>
    <col min="9501" max="9502" width="18.75" customWidth="1"/>
    <col min="9503" max="9503" width="32.25" customWidth="1"/>
    <col min="9732" max="9732" width="3.375" customWidth="1"/>
    <col min="9733" max="9733" width="5.25" customWidth="1"/>
    <col min="9734" max="9734" width="15.5" customWidth="1"/>
    <col min="9735" max="9740" width="4.25" customWidth="1"/>
    <col min="9741" max="9741" width="14.75" customWidth="1"/>
    <col min="9742" max="9742" width="20.5" customWidth="1"/>
    <col min="9743" max="9743" width="3.375" customWidth="1"/>
    <col min="9744" max="9744" width="10.25" customWidth="1"/>
    <col min="9745" max="9756" width="10.375" customWidth="1"/>
    <col min="9757" max="9758" width="18.75" customWidth="1"/>
    <col min="9759" max="9759" width="32.25" customWidth="1"/>
    <col min="9988" max="9988" width="3.375" customWidth="1"/>
    <col min="9989" max="9989" width="5.25" customWidth="1"/>
    <col min="9990" max="9990" width="15.5" customWidth="1"/>
    <col min="9991" max="9996" width="4.25" customWidth="1"/>
    <col min="9997" max="9997" width="14.75" customWidth="1"/>
    <col min="9998" max="9998" width="20.5" customWidth="1"/>
    <col min="9999" max="9999" width="3.375" customWidth="1"/>
    <col min="10000" max="10000" width="10.25" customWidth="1"/>
    <col min="10001" max="10012" width="10.375" customWidth="1"/>
    <col min="10013" max="10014" width="18.75" customWidth="1"/>
    <col min="10015" max="10015" width="32.25" customWidth="1"/>
    <col min="10244" max="10244" width="3.375" customWidth="1"/>
    <col min="10245" max="10245" width="5.25" customWidth="1"/>
    <col min="10246" max="10246" width="15.5" customWidth="1"/>
    <col min="10247" max="10252" width="4.25" customWidth="1"/>
    <col min="10253" max="10253" width="14.75" customWidth="1"/>
    <col min="10254" max="10254" width="20.5" customWidth="1"/>
    <col min="10255" max="10255" width="3.375" customWidth="1"/>
    <col min="10256" max="10256" width="10.25" customWidth="1"/>
    <col min="10257" max="10268" width="10.375" customWidth="1"/>
    <col min="10269" max="10270" width="18.75" customWidth="1"/>
    <col min="10271" max="10271" width="32.25" customWidth="1"/>
    <col min="10500" max="10500" width="3.375" customWidth="1"/>
    <col min="10501" max="10501" width="5.25" customWidth="1"/>
    <col min="10502" max="10502" width="15.5" customWidth="1"/>
    <col min="10503" max="10508" width="4.25" customWidth="1"/>
    <col min="10509" max="10509" width="14.75" customWidth="1"/>
    <col min="10510" max="10510" width="20.5" customWidth="1"/>
    <col min="10511" max="10511" width="3.375" customWidth="1"/>
    <col min="10512" max="10512" width="10.25" customWidth="1"/>
    <col min="10513" max="10524" width="10.375" customWidth="1"/>
    <col min="10525" max="10526" width="18.75" customWidth="1"/>
    <col min="10527" max="10527" width="32.25" customWidth="1"/>
    <col min="10756" max="10756" width="3.375" customWidth="1"/>
    <col min="10757" max="10757" width="5.25" customWidth="1"/>
    <col min="10758" max="10758" width="15.5" customWidth="1"/>
    <col min="10759" max="10764" width="4.25" customWidth="1"/>
    <col min="10765" max="10765" width="14.75" customWidth="1"/>
    <col min="10766" max="10766" width="20.5" customWidth="1"/>
    <col min="10767" max="10767" width="3.375" customWidth="1"/>
    <col min="10768" max="10768" width="10.25" customWidth="1"/>
    <col min="10769" max="10780" width="10.375" customWidth="1"/>
    <col min="10781" max="10782" width="18.75" customWidth="1"/>
    <col min="10783" max="10783" width="32.25" customWidth="1"/>
    <col min="11012" max="11012" width="3.375" customWidth="1"/>
    <col min="11013" max="11013" width="5.25" customWidth="1"/>
    <col min="11014" max="11014" width="15.5" customWidth="1"/>
    <col min="11015" max="11020" width="4.25" customWidth="1"/>
    <col min="11021" max="11021" width="14.75" customWidth="1"/>
    <col min="11022" max="11022" width="20.5" customWidth="1"/>
    <col min="11023" max="11023" width="3.375" customWidth="1"/>
    <col min="11024" max="11024" width="10.25" customWidth="1"/>
    <col min="11025" max="11036" width="10.375" customWidth="1"/>
    <col min="11037" max="11038" width="18.75" customWidth="1"/>
    <col min="11039" max="11039" width="32.25" customWidth="1"/>
    <col min="11268" max="11268" width="3.375" customWidth="1"/>
    <col min="11269" max="11269" width="5.25" customWidth="1"/>
    <col min="11270" max="11270" width="15.5" customWidth="1"/>
    <col min="11271" max="11276" width="4.25" customWidth="1"/>
    <col min="11277" max="11277" width="14.75" customWidth="1"/>
    <col min="11278" max="11278" width="20.5" customWidth="1"/>
    <col min="11279" max="11279" width="3.375" customWidth="1"/>
    <col min="11280" max="11280" width="10.25" customWidth="1"/>
    <col min="11281" max="11292" width="10.375" customWidth="1"/>
    <col min="11293" max="11294" width="18.75" customWidth="1"/>
    <col min="11295" max="11295" width="32.25" customWidth="1"/>
    <col min="11524" max="11524" width="3.375" customWidth="1"/>
    <col min="11525" max="11525" width="5.25" customWidth="1"/>
    <col min="11526" max="11526" width="15.5" customWidth="1"/>
    <col min="11527" max="11532" width="4.25" customWidth="1"/>
    <col min="11533" max="11533" width="14.75" customWidth="1"/>
    <col min="11534" max="11534" width="20.5" customWidth="1"/>
    <col min="11535" max="11535" width="3.375" customWidth="1"/>
    <col min="11536" max="11536" width="10.25" customWidth="1"/>
    <col min="11537" max="11548" width="10.375" customWidth="1"/>
    <col min="11549" max="11550" width="18.75" customWidth="1"/>
    <col min="11551" max="11551" width="32.25" customWidth="1"/>
    <col min="11780" max="11780" width="3.375" customWidth="1"/>
    <col min="11781" max="11781" width="5.25" customWidth="1"/>
    <col min="11782" max="11782" width="15.5" customWidth="1"/>
    <col min="11783" max="11788" width="4.25" customWidth="1"/>
    <col min="11789" max="11789" width="14.75" customWidth="1"/>
    <col min="11790" max="11790" width="20.5" customWidth="1"/>
    <col min="11791" max="11791" width="3.375" customWidth="1"/>
    <col min="11792" max="11792" width="10.25" customWidth="1"/>
    <col min="11793" max="11804" width="10.375" customWidth="1"/>
    <col min="11805" max="11806" width="18.75" customWidth="1"/>
    <col min="11807" max="11807" width="32.25" customWidth="1"/>
    <col min="12036" max="12036" width="3.375" customWidth="1"/>
    <col min="12037" max="12037" width="5.25" customWidth="1"/>
    <col min="12038" max="12038" width="15.5" customWidth="1"/>
    <col min="12039" max="12044" width="4.25" customWidth="1"/>
    <col min="12045" max="12045" width="14.75" customWidth="1"/>
    <col min="12046" max="12046" width="20.5" customWidth="1"/>
    <col min="12047" max="12047" width="3.375" customWidth="1"/>
    <col min="12048" max="12048" width="10.25" customWidth="1"/>
    <col min="12049" max="12060" width="10.375" customWidth="1"/>
    <col min="12061" max="12062" width="18.75" customWidth="1"/>
    <col min="12063" max="12063" width="32.25" customWidth="1"/>
    <col min="12292" max="12292" width="3.375" customWidth="1"/>
    <col min="12293" max="12293" width="5.25" customWidth="1"/>
    <col min="12294" max="12294" width="15.5" customWidth="1"/>
    <col min="12295" max="12300" width="4.25" customWidth="1"/>
    <col min="12301" max="12301" width="14.75" customWidth="1"/>
    <col min="12302" max="12302" width="20.5" customWidth="1"/>
    <col min="12303" max="12303" width="3.375" customWidth="1"/>
    <col min="12304" max="12304" width="10.25" customWidth="1"/>
    <col min="12305" max="12316" width="10.375" customWidth="1"/>
    <col min="12317" max="12318" width="18.75" customWidth="1"/>
    <col min="12319" max="12319" width="32.25" customWidth="1"/>
    <col min="12548" max="12548" width="3.375" customWidth="1"/>
    <col min="12549" max="12549" width="5.25" customWidth="1"/>
    <col min="12550" max="12550" width="15.5" customWidth="1"/>
    <col min="12551" max="12556" width="4.25" customWidth="1"/>
    <col min="12557" max="12557" width="14.75" customWidth="1"/>
    <col min="12558" max="12558" width="20.5" customWidth="1"/>
    <col min="12559" max="12559" width="3.375" customWidth="1"/>
    <col min="12560" max="12560" width="10.25" customWidth="1"/>
    <col min="12561" max="12572" width="10.375" customWidth="1"/>
    <col min="12573" max="12574" width="18.75" customWidth="1"/>
    <col min="12575" max="12575" width="32.25" customWidth="1"/>
    <col min="12804" max="12804" width="3.375" customWidth="1"/>
    <col min="12805" max="12805" width="5.25" customWidth="1"/>
    <col min="12806" max="12806" width="15.5" customWidth="1"/>
    <col min="12807" max="12812" width="4.25" customWidth="1"/>
    <col min="12813" max="12813" width="14.75" customWidth="1"/>
    <col min="12814" max="12814" width="20.5" customWidth="1"/>
    <col min="12815" max="12815" width="3.375" customWidth="1"/>
    <col min="12816" max="12816" width="10.25" customWidth="1"/>
    <col min="12817" max="12828" width="10.375" customWidth="1"/>
    <col min="12829" max="12830" width="18.75" customWidth="1"/>
    <col min="12831" max="12831" width="32.25" customWidth="1"/>
    <col min="13060" max="13060" width="3.375" customWidth="1"/>
    <col min="13061" max="13061" width="5.25" customWidth="1"/>
    <col min="13062" max="13062" width="15.5" customWidth="1"/>
    <col min="13063" max="13068" width="4.25" customWidth="1"/>
    <col min="13069" max="13069" width="14.75" customWidth="1"/>
    <col min="13070" max="13070" width="20.5" customWidth="1"/>
    <col min="13071" max="13071" width="3.375" customWidth="1"/>
    <col min="13072" max="13072" width="10.25" customWidth="1"/>
    <col min="13073" max="13084" width="10.375" customWidth="1"/>
    <col min="13085" max="13086" width="18.75" customWidth="1"/>
    <col min="13087" max="13087" width="32.25" customWidth="1"/>
    <col min="13316" max="13316" width="3.375" customWidth="1"/>
    <col min="13317" max="13317" width="5.25" customWidth="1"/>
    <col min="13318" max="13318" width="15.5" customWidth="1"/>
    <col min="13319" max="13324" width="4.25" customWidth="1"/>
    <col min="13325" max="13325" width="14.75" customWidth="1"/>
    <col min="13326" max="13326" width="20.5" customWidth="1"/>
    <col min="13327" max="13327" width="3.375" customWidth="1"/>
    <col min="13328" max="13328" width="10.25" customWidth="1"/>
    <col min="13329" max="13340" width="10.375" customWidth="1"/>
    <col min="13341" max="13342" width="18.75" customWidth="1"/>
    <col min="13343" max="13343" width="32.25" customWidth="1"/>
    <col min="13572" max="13572" width="3.375" customWidth="1"/>
    <col min="13573" max="13573" width="5.25" customWidth="1"/>
    <col min="13574" max="13574" width="15.5" customWidth="1"/>
    <col min="13575" max="13580" width="4.25" customWidth="1"/>
    <col min="13581" max="13581" width="14.75" customWidth="1"/>
    <col min="13582" max="13582" width="20.5" customWidth="1"/>
    <col min="13583" max="13583" width="3.375" customWidth="1"/>
    <col min="13584" max="13584" width="10.25" customWidth="1"/>
    <col min="13585" max="13596" width="10.375" customWidth="1"/>
    <col min="13597" max="13598" width="18.75" customWidth="1"/>
    <col min="13599" max="13599" width="32.25" customWidth="1"/>
    <col min="13828" max="13828" width="3.375" customWidth="1"/>
    <col min="13829" max="13829" width="5.25" customWidth="1"/>
    <col min="13830" max="13830" width="15.5" customWidth="1"/>
    <col min="13831" max="13836" width="4.25" customWidth="1"/>
    <col min="13837" max="13837" width="14.75" customWidth="1"/>
    <col min="13838" max="13838" width="20.5" customWidth="1"/>
    <col min="13839" max="13839" width="3.375" customWidth="1"/>
    <col min="13840" max="13840" width="10.25" customWidth="1"/>
    <col min="13841" max="13852" width="10.375" customWidth="1"/>
    <col min="13853" max="13854" width="18.75" customWidth="1"/>
    <col min="13855" max="13855" width="32.25" customWidth="1"/>
    <col min="14084" max="14084" width="3.375" customWidth="1"/>
    <col min="14085" max="14085" width="5.25" customWidth="1"/>
    <col min="14086" max="14086" width="15.5" customWidth="1"/>
    <col min="14087" max="14092" width="4.25" customWidth="1"/>
    <col min="14093" max="14093" width="14.75" customWidth="1"/>
    <col min="14094" max="14094" width="20.5" customWidth="1"/>
    <col min="14095" max="14095" width="3.375" customWidth="1"/>
    <col min="14096" max="14096" width="10.25" customWidth="1"/>
    <col min="14097" max="14108" width="10.375" customWidth="1"/>
    <col min="14109" max="14110" width="18.75" customWidth="1"/>
    <col min="14111" max="14111" width="32.25" customWidth="1"/>
    <col min="14340" max="14340" width="3.375" customWidth="1"/>
    <col min="14341" max="14341" width="5.25" customWidth="1"/>
    <col min="14342" max="14342" width="15.5" customWidth="1"/>
    <col min="14343" max="14348" width="4.25" customWidth="1"/>
    <col min="14349" max="14349" width="14.75" customWidth="1"/>
    <col min="14350" max="14350" width="20.5" customWidth="1"/>
    <col min="14351" max="14351" width="3.375" customWidth="1"/>
    <col min="14352" max="14352" width="10.25" customWidth="1"/>
    <col min="14353" max="14364" width="10.375" customWidth="1"/>
    <col min="14365" max="14366" width="18.75" customWidth="1"/>
    <col min="14367" max="14367" width="32.25" customWidth="1"/>
    <col min="14596" max="14596" width="3.375" customWidth="1"/>
    <col min="14597" max="14597" width="5.25" customWidth="1"/>
    <col min="14598" max="14598" width="15.5" customWidth="1"/>
    <col min="14599" max="14604" width="4.25" customWidth="1"/>
    <col min="14605" max="14605" width="14.75" customWidth="1"/>
    <col min="14606" max="14606" width="20.5" customWidth="1"/>
    <col min="14607" max="14607" width="3.375" customWidth="1"/>
    <col min="14608" max="14608" width="10.25" customWidth="1"/>
    <col min="14609" max="14620" width="10.375" customWidth="1"/>
    <col min="14621" max="14622" width="18.75" customWidth="1"/>
    <col min="14623" max="14623" width="32.25" customWidth="1"/>
    <col min="14852" max="14852" width="3.375" customWidth="1"/>
    <col min="14853" max="14853" width="5.25" customWidth="1"/>
    <col min="14854" max="14854" width="15.5" customWidth="1"/>
    <col min="14855" max="14860" width="4.25" customWidth="1"/>
    <col min="14861" max="14861" width="14.75" customWidth="1"/>
    <col min="14862" max="14862" width="20.5" customWidth="1"/>
    <col min="14863" max="14863" width="3.375" customWidth="1"/>
    <col min="14864" max="14864" width="10.25" customWidth="1"/>
    <col min="14865" max="14876" width="10.375" customWidth="1"/>
    <col min="14877" max="14878" width="18.75" customWidth="1"/>
    <col min="14879" max="14879" width="32.25" customWidth="1"/>
    <col min="15108" max="15108" width="3.375" customWidth="1"/>
    <col min="15109" max="15109" width="5.25" customWidth="1"/>
    <col min="15110" max="15110" width="15.5" customWidth="1"/>
    <col min="15111" max="15116" width="4.25" customWidth="1"/>
    <col min="15117" max="15117" width="14.75" customWidth="1"/>
    <col min="15118" max="15118" width="20.5" customWidth="1"/>
    <col min="15119" max="15119" width="3.375" customWidth="1"/>
    <col min="15120" max="15120" width="10.25" customWidth="1"/>
    <col min="15121" max="15132" width="10.375" customWidth="1"/>
    <col min="15133" max="15134" width="18.75" customWidth="1"/>
    <col min="15135" max="15135" width="32.25" customWidth="1"/>
    <col min="15364" max="15364" width="3.375" customWidth="1"/>
    <col min="15365" max="15365" width="5.25" customWidth="1"/>
    <col min="15366" max="15366" width="15.5" customWidth="1"/>
    <col min="15367" max="15372" width="4.25" customWidth="1"/>
    <col min="15373" max="15373" width="14.75" customWidth="1"/>
    <col min="15374" max="15374" width="20.5" customWidth="1"/>
    <col min="15375" max="15375" width="3.375" customWidth="1"/>
    <col min="15376" max="15376" width="10.25" customWidth="1"/>
    <col min="15377" max="15388" width="10.375" customWidth="1"/>
    <col min="15389" max="15390" width="18.75" customWidth="1"/>
    <col min="15391" max="15391" width="32.25" customWidth="1"/>
    <col min="15620" max="15620" width="3.375" customWidth="1"/>
    <col min="15621" max="15621" width="5.25" customWidth="1"/>
    <col min="15622" max="15622" width="15.5" customWidth="1"/>
    <col min="15623" max="15628" width="4.25" customWidth="1"/>
    <col min="15629" max="15629" width="14.75" customWidth="1"/>
    <col min="15630" max="15630" width="20.5" customWidth="1"/>
    <col min="15631" max="15631" width="3.375" customWidth="1"/>
    <col min="15632" max="15632" width="10.25" customWidth="1"/>
    <col min="15633" max="15644" width="10.375" customWidth="1"/>
    <col min="15645" max="15646" width="18.75" customWidth="1"/>
    <col min="15647" max="15647" width="32.25" customWidth="1"/>
    <col min="15876" max="15876" width="3.375" customWidth="1"/>
    <col min="15877" max="15877" width="5.25" customWidth="1"/>
    <col min="15878" max="15878" width="15.5" customWidth="1"/>
    <col min="15879" max="15884" width="4.25" customWidth="1"/>
    <col min="15885" max="15885" width="14.75" customWidth="1"/>
    <col min="15886" max="15886" width="20.5" customWidth="1"/>
    <col min="15887" max="15887" width="3.375" customWidth="1"/>
    <col min="15888" max="15888" width="10.25" customWidth="1"/>
    <col min="15889" max="15900" width="10.375" customWidth="1"/>
    <col min="15901" max="15902" width="18.75" customWidth="1"/>
    <col min="15903" max="15903" width="32.25" customWidth="1"/>
    <col min="16132" max="16132" width="3.375" customWidth="1"/>
    <col min="16133" max="16133" width="5.25" customWidth="1"/>
    <col min="16134" max="16134" width="15.5" customWidth="1"/>
    <col min="16135" max="16140" width="4.25" customWidth="1"/>
    <col min="16141" max="16141" width="14.75" customWidth="1"/>
    <col min="16142" max="16142" width="20.5" customWidth="1"/>
    <col min="16143" max="16143" width="3.375" customWidth="1"/>
    <col min="16144" max="16144" width="10.25" customWidth="1"/>
    <col min="16145" max="16156" width="10.375" customWidth="1"/>
    <col min="16157" max="16158" width="18.75" customWidth="1"/>
    <col min="16159" max="16159" width="32.25" customWidth="1"/>
  </cols>
  <sheetData>
    <row r="1" spans="1:28" ht="60" customHeight="1" thickBot="1">
      <c r="A1" s="683" t="s">
        <v>95</v>
      </c>
      <c r="B1" s="684"/>
      <c r="C1" s="684"/>
      <c r="D1" s="684"/>
      <c r="E1" s="684"/>
      <c r="F1" s="684"/>
      <c r="G1" s="684"/>
      <c r="H1" s="684"/>
      <c r="I1" s="684"/>
      <c r="J1" s="684"/>
      <c r="K1" s="684"/>
      <c r="L1" s="684"/>
      <c r="M1" s="684"/>
      <c r="N1" s="684"/>
      <c r="O1" s="214"/>
      <c r="P1" s="215"/>
      <c r="Q1" s="251"/>
    </row>
    <row r="2" spans="1:28" ht="10.15" customHeight="1" thickBot="1">
      <c r="A2" s="217"/>
      <c r="B2" s="217" t="s">
        <v>96</v>
      </c>
      <c r="C2" s="217" t="s">
        <v>97</v>
      </c>
      <c r="D2" s="217"/>
      <c r="E2" s="217"/>
      <c r="F2" s="217"/>
      <c r="G2" s="217" t="s">
        <v>50</v>
      </c>
      <c r="H2" s="217"/>
      <c r="I2" s="217"/>
      <c r="J2" s="217"/>
      <c r="K2" s="217"/>
      <c r="L2" s="217"/>
      <c r="M2" s="217"/>
      <c r="N2" s="217"/>
      <c r="O2" s="217"/>
      <c r="Q2" s="255"/>
    </row>
    <row r="3" spans="1:28" ht="10.5" customHeight="1" thickBot="1">
      <c r="A3" s="218"/>
      <c r="B3" s="685"/>
      <c r="C3" s="685"/>
      <c r="D3" s="685"/>
      <c r="E3" s="685"/>
      <c r="F3" s="685"/>
      <c r="G3" s="685"/>
      <c r="H3" s="685"/>
      <c r="I3" s="685"/>
      <c r="J3" s="685"/>
      <c r="K3" s="685"/>
      <c r="L3" s="219"/>
      <c r="M3" s="219"/>
      <c r="N3" s="220"/>
      <c r="O3" s="220"/>
      <c r="P3" s="221"/>
      <c r="Q3" s="251"/>
    </row>
    <row r="4" spans="1:28" ht="15" customHeight="1" thickBot="1">
      <c r="A4" s="222"/>
      <c r="B4" s="686" t="s">
        <v>65</v>
      </c>
      <c r="C4" s="687"/>
      <c r="D4" s="689" t="str">
        <f>IF('SCR-Cover Sheet'!V13="","",'SCR-Cover Sheet'!V13)</f>
        <v/>
      </c>
      <c r="E4" s="690"/>
      <c r="F4" s="690"/>
      <c r="G4" s="691"/>
      <c r="H4" s="239"/>
      <c r="I4" s="246"/>
      <c r="J4" s="698" t="s">
        <v>216</v>
      </c>
      <c r="K4" s="699"/>
      <c r="L4" s="700" t="str">
        <f>IF('SCR-Cover Sheet'!W5="","",'SCR-Cover Sheet'!W5)</f>
        <v/>
      </c>
      <c r="M4" s="701"/>
      <c r="N4" s="246"/>
      <c r="O4" s="246"/>
      <c r="P4" s="223"/>
      <c r="Q4" s="251"/>
    </row>
    <row r="5" spans="1:28" ht="15" customHeight="1">
      <c r="A5" s="222"/>
      <c r="B5" s="686" t="s">
        <v>37</v>
      </c>
      <c r="C5" s="687"/>
      <c r="D5" s="692" t="str">
        <f>IF('SCR-Cover Sheet'!H19="","",'SCR-Cover Sheet'!H19)</f>
        <v/>
      </c>
      <c r="E5" s="693"/>
      <c r="F5" s="693"/>
      <c r="G5" s="693"/>
      <c r="H5" s="694"/>
      <c r="I5" s="243"/>
      <c r="J5" s="244"/>
      <c r="K5" s="244"/>
      <c r="L5" s="244"/>
      <c r="M5" s="244"/>
      <c r="N5" s="244"/>
      <c r="O5" s="248"/>
      <c r="P5" s="223"/>
      <c r="Q5" s="251"/>
    </row>
    <row r="6" spans="1:28" ht="58.15" customHeight="1">
      <c r="A6" s="222"/>
      <c r="B6" s="681" t="s">
        <v>98</v>
      </c>
      <c r="C6" s="682"/>
      <c r="D6" s="665"/>
      <c r="E6" s="666"/>
      <c r="F6" s="666"/>
      <c r="G6" s="666"/>
      <c r="H6" s="667"/>
      <c r="I6" s="667"/>
      <c r="J6" s="667"/>
      <c r="K6" s="667"/>
      <c r="L6" s="667"/>
      <c r="M6" s="667"/>
      <c r="N6" s="667"/>
      <c r="O6" s="668"/>
      <c r="P6" s="223"/>
      <c r="Q6" s="251"/>
    </row>
    <row r="7" spans="1:28" ht="36.75" customHeight="1">
      <c r="A7" s="222"/>
      <c r="B7" s="695" t="s">
        <v>217</v>
      </c>
      <c r="C7" s="696"/>
      <c r="D7" s="696"/>
      <c r="E7" s="696"/>
      <c r="F7" s="696"/>
      <c r="G7" s="697"/>
      <c r="H7" s="429"/>
      <c r="I7" s="428"/>
      <c r="J7" s="428"/>
      <c r="K7" s="428"/>
      <c r="L7" s="428"/>
      <c r="M7" s="428"/>
      <c r="N7" s="428"/>
      <c r="O7" s="428"/>
      <c r="P7" s="223"/>
      <c r="Q7" s="251"/>
    </row>
    <row r="8" spans="1:28" ht="10.15" customHeight="1">
      <c r="A8" s="222"/>
      <c r="B8" s="688"/>
      <c r="C8" s="688"/>
      <c r="D8" s="688"/>
      <c r="E8" s="688"/>
      <c r="F8" s="688"/>
      <c r="G8" s="688"/>
      <c r="H8" s="688"/>
      <c r="I8" s="688"/>
      <c r="J8" s="688"/>
      <c r="K8" s="688"/>
      <c r="L8" s="224"/>
      <c r="M8" s="224"/>
      <c r="N8" s="225"/>
      <c r="O8" s="249"/>
      <c r="P8" s="223"/>
      <c r="Q8" s="251"/>
    </row>
    <row r="9" spans="1:28" ht="61.9" customHeight="1">
      <c r="A9" s="222"/>
      <c r="B9" s="676" t="s">
        <v>100</v>
      </c>
      <c r="C9" s="677"/>
      <c r="D9" s="677"/>
      <c r="E9" s="677"/>
      <c r="F9" s="679" t="str">
        <f>IF('SCR-Cover Sheet'!C37&lt;&gt;"",'SCR-Cover Sheet'!C37,"")</f>
        <v/>
      </c>
      <c r="G9" s="679"/>
      <c r="H9" s="679"/>
      <c r="I9" s="679"/>
      <c r="J9" s="679"/>
      <c r="K9" s="679"/>
      <c r="L9" s="680"/>
      <c r="M9" s="680"/>
      <c r="N9" s="680"/>
      <c r="O9" s="250"/>
      <c r="P9" s="223"/>
      <c r="Q9" s="251"/>
      <c r="R9" s="386"/>
    </row>
    <row r="10" spans="1:28">
      <c r="A10" s="226"/>
      <c r="B10" s="227"/>
      <c r="C10" s="227"/>
      <c r="D10" s="227"/>
      <c r="E10" s="227"/>
      <c r="F10" s="227"/>
      <c r="G10" s="227"/>
      <c r="H10" s="227"/>
      <c r="I10" s="227"/>
      <c r="J10" s="227"/>
      <c r="K10" s="227"/>
      <c r="L10" s="227"/>
      <c r="M10" s="227"/>
      <c r="N10" s="228"/>
      <c r="O10" s="228"/>
      <c r="P10" s="223"/>
      <c r="Q10" s="251"/>
    </row>
    <row r="11" spans="1:28" ht="94.9" customHeight="1">
      <c r="A11" s="229"/>
      <c r="B11" s="678" t="s">
        <v>201</v>
      </c>
      <c r="C11" s="678"/>
      <c r="D11" s="678"/>
      <c r="E11" s="678"/>
      <c r="F11" s="678"/>
      <c r="G11" s="678"/>
      <c r="H11" s="678"/>
      <c r="I11" s="678"/>
      <c r="J11" s="678"/>
      <c r="K11" s="678"/>
      <c r="L11" s="678"/>
      <c r="M11" s="678"/>
      <c r="N11" s="678"/>
      <c r="O11" s="247"/>
      <c r="P11" s="223"/>
      <c r="Q11" s="251"/>
    </row>
    <row r="12" spans="1:28" ht="30">
      <c r="A12" s="226"/>
      <c r="B12" s="673"/>
      <c r="C12" s="673"/>
      <c r="D12" s="673"/>
      <c r="E12" s="673"/>
      <c r="F12" s="673"/>
      <c r="G12" s="673"/>
      <c r="H12" s="674" t="s">
        <v>101</v>
      </c>
      <c r="I12" s="674"/>
      <c r="J12" s="675"/>
      <c r="K12" s="230" t="s">
        <v>102</v>
      </c>
      <c r="L12" s="231" t="s">
        <v>103</v>
      </c>
      <c r="M12" s="709" t="s">
        <v>104</v>
      </c>
      <c r="N12" s="709"/>
      <c r="O12" s="230" t="s">
        <v>105</v>
      </c>
      <c r="P12" s="223"/>
      <c r="Q12" s="251"/>
    </row>
    <row r="13" spans="1:28" ht="33.75" customHeight="1">
      <c r="A13" s="226"/>
      <c r="B13" s="232">
        <v>1</v>
      </c>
      <c r="C13" s="712" t="s">
        <v>106</v>
      </c>
      <c r="D13" s="708"/>
      <c r="E13" s="708"/>
      <c r="F13" s="708"/>
      <c r="G13" s="708"/>
      <c r="H13" s="710" t="s">
        <v>107</v>
      </c>
      <c r="I13" s="710"/>
      <c r="J13" s="710"/>
      <c r="K13" s="245" t="s">
        <v>108</v>
      </c>
      <c r="L13" s="318" t="s">
        <v>109</v>
      </c>
      <c r="M13" s="669"/>
      <c r="N13" s="670"/>
      <c r="O13" s="317" t="s">
        <v>110</v>
      </c>
      <c r="P13" s="223"/>
      <c r="Q13" s="251"/>
      <c r="AB13" s="233"/>
    </row>
    <row r="14" spans="1:28" ht="114.75" customHeight="1">
      <c r="A14" s="226"/>
      <c r="B14" s="232">
        <v>2</v>
      </c>
      <c r="C14" s="711" t="s">
        <v>111</v>
      </c>
      <c r="D14" s="711"/>
      <c r="E14" s="711"/>
      <c r="F14" s="711"/>
      <c r="G14" s="711"/>
      <c r="H14" s="705" t="s">
        <v>221</v>
      </c>
      <c r="I14" s="705"/>
      <c r="J14" s="705"/>
      <c r="K14" s="245" t="s">
        <v>108</v>
      </c>
      <c r="L14" s="318" t="s">
        <v>109</v>
      </c>
      <c r="M14" s="663"/>
      <c r="N14" s="664"/>
      <c r="O14" s="385"/>
      <c r="P14" s="223"/>
      <c r="Q14" s="252"/>
      <c r="AB14" s="233"/>
    </row>
    <row r="15" spans="1:28" ht="88.5" customHeight="1">
      <c r="A15" s="226"/>
      <c r="B15" s="235" t="s">
        <v>112</v>
      </c>
      <c r="C15" s="711" t="s">
        <v>113</v>
      </c>
      <c r="D15" s="711"/>
      <c r="E15" s="711"/>
      <c r="F15" s="711"/>
      <c r="G15" s="711"/>
      <c r="H15" s="705" t="s">
        <v>198</v>
      </c>
      <c r="I15" s="705"/>
      <c r="J15" s="705"/>
      <c r="K15" s="245" t="s">
        <v>108</v>
      </c>
      <c r="L15" s="318" t="s">
        <v>109</v>
      </c>
      <c r="M15" s="663"/>
      <c r="N15" s="664"/>
      <c r="O15" s="6"/>
      <c r="P15" s="223"/>
      <c r="Q15" s="253"/>
      <c r="AB15" s="233"/>
    </row>
    <row r="16" spans="1:28" ht="78" customHeight="1">
      <c r="A16" s="226"/>
      <c r="B16" s="232">
        <v>4</v>
      </c>
      <c r="C16" s="708" t="s">
        <v>114</v>
      </c>
      <c r="D16" s="708"/>
      <c r="E16" s="708"/>
      <c r="F16" s="708"/>
      <c r="G16" s="708"/>
      <c r="H16" s="710" t="s">
        <v>190</v>
      </c>
      <c r="I16" s="710"/>
      <c r="J16" s="710"/>
      <c r="K16" s="245" t="s">
        <v>108</v>
      </c>
      <c r="L16" s="318" t="s">
        <v>109</v>
      </c>
      <c r="M16" s="671"/>
      <c r="N16" s="672"/>
      <c r="O16" s="6"/>
      <c r="P16" s="223"/>
      <c r="Q16" s="251"/>
      <c r="AB16" s="233"/>
    </row>
    <row r="17" spans="1:28" ht="120.75" customHeight="1">
      <c r="A17" s="226"/>
      <c r="B17" s="232">
        <v>5</v>
      </c>
      <c r="C17" s="708" t="s">
        <v>115</v>
      </c>
      <c r="D17" s="708"/>
      <c r="E17" s="708"/>
      <c r="F17" s="708"/>
      <c r="G17" s="708"/>
      <c r="H17" s="710" t="s">
        <v>116</v>
      </c>
      <c r="I17" s="710"/>
      <c r="J17" s="710"/>
      <c r="K17" s="245" t="s">
        <v>108</v>
      </c>
      <c r="L17" s="318" t="s">
        <v>109</v>
      </c>
      <c r="M17" s="663"/>
      <c r="N17" s="664"/>
      <c r="O17" s="6"/>
      <c r="P17" s="223"/>
      <c r="Q17" s="251"/>
      <c r="AB17" s="233"/>
    </row>
    <row r="18" spans="1:28" ht="75.599999999999994" customHeight="1">
      <c r="A18" s="226"/>
      <c r="B18" s="232">
        <v>6</v>
      </c>
      <c r="C18" s="703" t="s">
        <v>200</v>
      </c>
      <c r="D18" s="704"/>
      <c r="E18" s="704"/>
      <c r="F18" s="704"/>
      <c r="G18" s="704"/>
      <c r="H18" s="705" t="s">
        <v>222</v>
      </c>
      <c r="I18" s="705"/>
      <c r="J18" s="705"/>
      <c r="K18" s="245" t="s">
        <v>108</v>
      </c>
      <c r="L18" s="318" t="s">
        <v>109</v>
      </c>
      <c r="M18" s="663"/>
      <c r="N18" s="664"/>
      <c r="O18" s="6"/>
      <c r="P18" s="223"/>
      <c r="Q18" s="251"/>
      <c r="AB18" s="233"/>
    </row>
    <row r="19" spans="1:28" ht="58.15" customHeight="1">
      <c r="A19" s="226"/>
      <c r="B19" s="232">
        <v>7</v>
      </c>
      <c r="C19" s="703" t="s">
        <v>117</v>
      </c>
      <c r="D19" s="706"/>
      <c r="E19" s="706"/>
      <c r="F19" s="706"/>
      <c r="G19" s="706"/>
      <c r="H19" s="705" t="s">
        <v>118</v>
      </c>
      <c r="I19" s="705"/>
      <c r="J19" s="707"/>
      <c r="K19" s="245" t="s">
        <v>108</v>
      </c>
      <c r="L19" s="318" t="s">
        <v>109</v>
      </c>
      <c r="M19" s="663"/>
      <c r="N19" s="664"/>
      <c r="O19" s="6"/>
      <c r="P19" s="223"/>
      <c r="Q19" s="251"/>
      <c r="AB19" s="233"/>
    </row>
    <row r="20" spans="1:28" ht="73.150000000000006" customHeight="1">
      <c r="A20" s="226"/>
      <c r="B20" s="232">
        <v>8</v>
      </c>
      <c r="C20" s="708" t="s">
        <v>119</v>
      </c>
      <c r="D20" s="708"/>
      <c r="E20" s="708"/>
      <c r="F20" s="708"/>
      <c r="G20" s="708"/>
      <c r="H20" s="705" t="s">
        <v>120</v>
      </c>
      <c r="I20" s="705"/>
      <c r="J20" s="705"/>
      <c r="K20" s="245" t="s">
        <v>108</v>
      </c>
      <c r="L20" s="318" t="s">
        <v>109</v>
      </c>
      <c r="M20" s="663"/>
      <c r="N20" s="664"/>
      <c r="O20" s="6"/>
      <c r="P20" s="223"/>
      <c r="Q20" s="251"/>
      <c r="AB20" s="233"/>
    </row>
    <row r="21" spans="1:28" ht="63" customHeight="1">
      <c r="A21" s="226"/>
      <c r="B21" s="232">
        <v>9</v>
      </c>
      <c r="C21" s="703" t="s">
        <v>121</v>
      </c>
      <c r="D21" s="704"/>
      <c r="E21" s="704"/>
      <c r="F21" s="704"/>
      <c r="G21" s="704"/>
      <c r="H21" s="705" t="s">
        <v>122</v>
      </c>
      <c r="I21" s="705"/>
      <c r="J21" s="705"/>
      <c r="K21" s="245" t="s">
        <v>108</v>
      </c>
      <c r="L21" s="318" t="s">
        <v>109</v>
      </c>
      <c r="M21" s="663"/>
      <c r="N21" s="664"/>
      <c r="O21" s="6"/>
      <c r="P21" s="223"/>
      <c r="Q21" s="251"/>
      <c r="AB21" s="233"/>
    </row>
    <row r="22" spans="1:28" ht="15.75" thickBot="1">
      <c r="A22" s="236"/>
      <c r="B22" s="237"/>
      <c r="C22" s="237"/>
      <c r="D22" s="237"/>
      <c r="E22" s="237"/>
      <c r="F22" s="237"/>
      <c r="G22" s="237"/>
      <c r="H22" s="237"/>
      <c r="I22" s="237"/>
      <c r="J22" s="237"/>
      <c r="K22" s="237"/>
      <c r="L22" s="237"/>
      <c r="M22" s="237"/>
      <c r="N22" s="237"/>
      <c r="O22" s="237"/>
      <c r="P22" s="238"/>
      <c r="Q22" s="254"/>
    </row>
    <row r="24" spans="1:28" ht="75.599999999999994" customHeight="1">
      <c r="H24" s="702" t="s">
        <v>50</v>
      </c>
      <c r="I24" s="702"/>
      <c r="J24" s="702"/>
    </row>
  </sheetData>
  <sheetProtection algorithmName="SHA-512" hashValue="0NmH7bg3VlqDZWjyV1LRH3k2cust/VSk2yTGvyoORLpvSa1YWFIwbgxTEvOhtz0dtLMc3c68Te6RMCrKJl16Aw==" saltValue="cirGTWpYxzbUcSAcIWRV0Q==" spinCount="100000" sheet="1" formatCells="0" formatColumns="0" formatRows="0" insertColumns="0" insertHyperlinks="0" sort="0" autoFilter="0" pivotTables="0"/>
  <mergeCells count="46">
    <mergeCell ref="M12:N12"/>
    <mergeCell ref="C17:G17"/>
    <mergeCell ref="H17:J17"/>
    <mergeCell ref="H14:J14"/>
    <mergeCell ref="H15:J15"/>
    <mergeCell ref="C15:G15"/>
    <mergeCell ref="C13:G13"/>
    <mergeCell ref="H13:J13"/>
    <mergeCell ref="C14:G14"/>
    <mergeCell ref="C16:G16"/>
    <mergeCell ref="H16:J16"/>
    <mergeCell ref="H24:J24"/>
    <mergeCell ref="C18:G18"/>
    <mergeCell ref="H18:J18"/>
    <mergeCell ref="C19:G19"/>
    <mergeCell ref="H19:J19"/>
    <mergeCell ref="C21:G21"/>
    <mergeCell ref="H21:J21"/>
    <mergeCell ref="C20:G20"/>
    <mergeCell ref="H20:J20"/>
    <mergeCell ref="A1:N1"/>
    <mergeCell ref="B3:K3"/>
    <mergeCell ref="B5:C5"/>
    <mergeCell ref="B8:K8"/>
    <mergeCell ref="B4:C4"/>
    <mergeCell ref="D4:G4"/>
    <mergeCell ref="D5:H5"/>
    <mergeCell ref="B7:G7"/>
    <mergeCell ref="J4:K4"/>
    <mergeCell ref="L4:M4"/>
    <mergeCell ref="M18:N18"/>
    <mergeCell ref="M19:N19"/>
    <mergeCell ref="M20:N20"/>
    <mergeCell ref="M21:N21"/>
    <mergeCell ref="D6:O6"/>
    <mergeCell ref="M13:N13"/>
    <mergeCell ref="M14:N14"/>
    <mergeCell ref="M15:N15"/>
    <mergeCell ref="M16:N16"/>
    <mergeCell ref="M17:N17"/>
    <mergeCell ref="B12:G12"/>
    <mergeCell ref="H12:J12"/>
    <mergeCell ref="B9:E9"/>
    <mergeCell ref="B11:N11"/>
    <mergeCell ref="F9:N9"/>
    <mergeCell ref="B6:C6"/>
  </mergeCells>
  <phoneticPr fontId="27" type="noConversion"/>
  <conditionalFormatting sqref="K13:M21 O13:O21">
    <cfRule type="expression" dxfId="8" priority="2">
      <formula>IF($K13="NO",1,0)</formula>
    </cfRule>
  </conditionalFormatting>
  <conditionalFormatting sqref="H7">
    <cfRule type="expression" dxfId="7" priority="1">
      <formula>IF(H7="YES",1,0)</formula>
    </cfRule>
  </conditionalFormatting>
  <dataValidations xWindow="1316" yWindow="640" count="3">
    <dataValidation type="list" allowBlank="1" showInputMessage="1" showErrorMessage="1" sqref="K13:K21" xr:uid="{00000000-0002-0000-0000-000000000000}">
      <formula1>"YES,NO"</formula1>
    </dataValidation>
    <dataValidation type="list" allowBlank="1" showInputMessage="1" showErrorMessage="1" sqref="L13:L21" xr:uid="{00000000-0002-0000-0000-000001000000}">
      <formula1>"YES,NO,OPEN"</formula1>
    </dataValidation>
    <dataValidation type="list" allowBlank="1" showInputMessage="1" showErrorMessage="1" sqref="H7" xr:uid="{85065BC7-E651-4D74-B7C9-84600F68F13B}">
      <formula1>"YES,NO,na"</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6789-CF7C-4B2C-8CE6-077AC18C7D7A}">
  <sheetPr codeName="Feuil6">
    <tabColor rgb="FFDEE3EB"/>
  </sheetPr>
  <dimension ref="A1:AC26"/>
  <sheetViews>
    <sheetView showGridLines="0" zoomScaleNormal="100" workbookViewId="0">
      <pane ySplit="8" topLeftCell="A12" activePane="bottomLeft" state="frozen"/>
      <selection activeCell="C14" sqref="C14:G14"/>
      <selection pane="bottomLeft" activeCell="D4" sqref="D4:G4"/>
    </sheetView>
  </sheetViews>
  <sheetFormatPr defaultColWidth="11.5" defaultRowHeight="15"/>
  <cols>
    <col min="1" max="1" width="3.75" customWidth="1"/>
    <col min="2" max="2" width="5.75" customWidth="1"/>
    <col min="3" max="3" width="21.25" customWidth="1"/>
    <col min="4" max="7" width="2.75" customWidth="1"/>
    <col min="8" max="8" width="19.25" customWidth="1"/>
    <col min="9" max="9" width="26.875" customWidth="1"/>
    <col min="10" max="10" width="9.125" customWidth="1"/>
    <col min="11" max="13" width="14.375" customWidth="1"/>
    <col min="14" max="14" width="49.375" customWidth="1"/>
    <col min="15" max="15" width="16.125" customWidth="1"/>
    <col min="16" max="16" width="2.375" customWidth="1"/>
    <col min="17" max="26" width="15" customWidth="1"/>
    <col min="27" max="27" width="47.5" style="314" customWidth="1"/>
    <col min="28" max="28" width="43.25" style="314" customWidth="1"/>
    <col min="29" max="29" width="42.75" customWidth="1"/>
    <col min="30" max="30" width="29.25" customWidth="1"/>
    <col min="250" max="250" width="3.375" customWidth="1"/>
    <col min="251" max="251" width="5.25" customWidth="1"/>
    <col min="252" max="252" width="15.5" customWidth="1"/>
    <col min="253" max="258" width="4.25" customWidth="1"/>
    <col min="259" max="259" width="14.75" customWidth="1"/>
    <col min="260" max="260" width="20.5" customWidth="1"/>
    <col min="261" max="261" width="3.375" customWidth="1"/>
    <col min="262" max="262" width="10.25" customWidth="1"/>
    <col min="263" max="274" width="10.375" customWidth="1"/>
    <col min="275" max="276" width="18.75" customWidth="1"/>
    <col min="277" max="277" width="32.25" customWidth="1"/>
    <col min="506" max="506" width="3.375" customWidth="1"/>
    <col min="507" max="507" width="5.25" customWidth="1"/>
    <col min="508" max="508" width="15.5" customWidth="1"/>
    <col min="509" max="514" width="4.25" customWidth="1"/>
    <col min="515" max="515" width="14.75" customWidth="1"/>
    <col min="516" max="516" width="20.5" customWidth="1"/>
    <col min="517" max="517" width="3.375" customWidth="1"/>
    <col min="518" max="518" width="10.25" customWidth="1"/>
    <col min="519" max="530" width="10.375" customWidth="1"/>
    <col min="531" max="532" width="18.75" customWidth="1"/>
    <col min="533" max="533" width="32.25" customWidth="1"/>
    <col min="762" max="762" width="3.375" customWidth="1"/>
    <col min="763" max="763" width="5.25" customWidth="1"/>
    <col min="764" max="764" width="15.5" customWidth="1"/>
    <col min="765" max="770" width="4.25" customWidth="1"/>
    <col min="771" max="771" width="14.75" customWidth="1"/>
    <col min="772" max="772" width="20.5" customWidth="1"/>
    <col min="773" max="773" width="3.375" customWidth="1"/>
    <col min="774" max="774" width="10.25" customWidth="1"/>
    <col min="775" max="786" width="10.375" customWidth="1"/>
    <col min="787" max="788" width="18.75" customWidth="1"/>
    <col min="789" max="789" width="32.25" customWidth="1"/>
    <col min="1018" max="1018" width="3.375" customWidth="1"/>
    <col min="1019" max="1019" width="5.25" customWidth="1"/>
    <col min="1020" max="1020" width="15.5" customWidth="1"/>
    <col min="1021" max="1026" width="4.25" customWidth="1"/>
    <col min="1027" max="1027" width="14.75" customWidth="1"/>
    <col min="1028" max="1028" width="20.5" customWidth="1"/>
    <col min="1029" max="1029" width="3.375" customWidth="1"/>
    <col min="1030" max="1030" width="10.25" customWidth="1"/>
    <col min="1031" max="1042" width="10.375" customWidth="1"/>
    <col min="1043" max="1044" width="18.75" customWidth="1"/>
    <col min="1045" max="1045" width="32.25" customWidth="1"/>
    <col min="1274" max="1274" width="3.375" customWidth="1"/>
    <col min="1275" max="1275" width="5.25" customWidth="1"/>
    <col min="1276" max="1276" width="15.5" customWidth="1"/>
    <col min="1277" max="1282" width="4.25" customWidth="1"/>
    <col min="1283" max="1283" width="14.75" customWidth="1"/>
    <col min="1284" max="1284" width="20.5" customWidth="1"/>
    <col min="1285" max="1285" width="3.375" customWidth="1"/>
    <col min="1286" max="1286" width="10.25" customWidth="1"/>
    <col min="1287" max="1298" width="10.375" customWidth="1"/>
    <col min="1299" max="1300" width="18.75" customWidth="1"/>
    <col min="1301" max="1301" width="32.25" customWidth="1"/>
    <col min="1530" max="1530" width="3.375" customWidth="1"/>
    <col min="1531" max="1531" width="5.25" customWidth="1"/>
    <col min="1532" max="1532" width="15.5" customWidth="1"/>
    <col min="1533" max="1538" width="4.25" customWidth="1"/>
    <col min="1539" max="1539" width="14.75" customWidth="1"/>
    <col min="1540" max="1540" width="20.5" customWidth="1"/>
    <col min="1541" max="1541" width="3.375" customWidth="1"/>
    <col min="1542" max="1542" width="10.25" customWidth="1"/>
    <col min="1543" max="1554" width="10.375" customWidth="1"/>
    <col min="1555" max="1556" width="18.75" customWidth="1"/>
    <col min="1557" max="1557" width="32.25" customWidth="1"/>
    <col min="1786" max="1786" width="3.375" customWidth="1"/>
    <col min="1787" max="1787" width="5.25" customWidth="1"/>
    <col min="1788" max="1788" width="15.5" customWidth="1"/>
    <col min="1789" max="1794" width="4.25" customWidth="1"/>
    <col min="1795" max="1795" width="14.75" customWidth="1"/>
    <col min="1796" max="1796" width="20.5" customWidth="1"/>
    <col min="1797" max="1797" width="3.375" customWidth="1"/>
    <col min="1798" max="1798" width="10.25" customWidth="1"/>
    <col min="1799" max="1810" width="10.375" customWidth="1"/>
    <col min="1811" max="1812" width="18.75" customWidth="1"/>
    <col min="1813" max="1813" width="32.25" customWidth="1"/>
    <col min="2042" max="2042" width="3.375" customWidth="1"/>
    <col min="2043" max="2043" width="5.25" customWidth="1"/>
    <col min="2044" max="2044" width="15.5" customWidth="1"/>
    <col min="2045" max="2050" width="4.25" customWidth="1"/>
    <col min="2051" max="2051" width="14.75" customWidth="1"/>
    <col min="2052" max="2052" width="20.5" customWidth="1"/>
    <col min="2053" max="2053" width="3.375" customWidth="1"/>
    <col min="2054" max="2054" width="10.25" customWidth="1"/>
    <col min="2055" max="2066" width="10.375" customWidth="1"/>
    <col min="2067" max="2068" width="18.75" customWidth="1"/>
    <col min="2069" max="2069" width="32.25" customWidth="1"/>
    <col min="2298" max="2298" width="3.375" customWidth="1"/>
    <col min="2299" max="2299" width="5.25" customWidth="1"/>
    <col min="2300" max="2300" width="15.5" customWidth="1"/>
    <col min="2301" max="2306" width="4.25" customWidth="1"/>
    <col min="2307" max="2307" width="14.75" customWidth="1"/>
    <col min="2308" max="2308" width="20.5" customWidth="1"/>
    <col min="2309" max="2309" width="3.375" customWidth="1"/>
    <col min="2310" max="2310" width="10.25" customWidth="1"/>
    <col min="2311" max="2322" width="10.375" customWidth="1"/>
    <col min="2323" max="2324" width="18.75" customWidth="1"/>
    <col min="2325" max="2325" width="32.25" customWidth="1"/>
    <col min="2554" max="2554" width="3.375" customWidth="1"/>
    <col min="2555" max="2555" width="5.25" customWidth="1"/>
    <col min="2556" max="2556" width="15.5" customWidth="1"/>
    <col min="2557" max="2562" width="4.25" customWidth="1"/>
    <col min="2563" max="2563" width="14.75" customWidth="1"/>
    <col min="2564" max="2564" width="20.5" customWidth="1"/>
    <col min="2565" max="2565" width="3.375" customWidth="1"/>
    <col min="2566" max="2566" width="10.25" customWidth="1"/>
    <col min="2567" max="2578" width="10.375" customWidth="1"/>
    <col min="2579" max="2580" width="18.75" customWidth="1"/>
    <col min="2581" max="2581" width="32.25" customWidth="1"/>
    <col min="2810" max="2810" width="3.375" customWidth="1"/>
    <col min="2811" max="2811" width="5.25" customWidth="1"/>
    <col min="2812" max="2812" width="15.5" customWidth="1"/>
    <col min="2813" max="2818" width="4.25" customWidth="1"/>
    <col min="2819" max="2819" width="14.75" customWidth="1"/>
    <col min="2820" max="2820" width="20.5" customWidth="1"/>
    <col min="2821" max="2821" width="3.375" customWidth="1"/>
    <col min="2822" max="2822" width="10.25" customWidth="1"/>
    <col min="2823" max="2834" width="10.375" customWidth="1"/>
    <col min="2835" max="2836" width="18.75" customWidth="1"/>
    <col min="2837" max="2837" width="32.25" customWidth="1"/>
    <col min="3066" max="3066" width="3.375" customWidth="1"/>
    <col min="3067" max="3067" width="5.25" customWidth="1"/>
    <col min="3068" max="3068" width="15.5" customWidth="1"/>
    <col min="3069" max="3074" width="4.25" customWidth="1"/>
    <col min="3075" max="3075" width="14.75" customWidth="1"/>
    <col min="3076" max="3076" width="20.5" customWidth="1"/>
    <col min="3077" max="3077" width="3.375" customWidth="1"/>
    <col min="3078" max="3078" width="10.25" customWidth="1"/>
    <col min="3079" max="3090" width="10.375" customWidth="1"/>
    <col min="3091" max="3092" width="18.75" customWidth="1"/>
    <col min="3093" max="3093" width="32.25" customWidth="1"/>
    <col min="3322" max="3322" width="3.375" customWidth="1"/>
    <col min="3323" max="3323" width="5.25" customWidth="1"/>
    <col min="3324" max="3324" width="15.5" customWidth="1"/>
    <col min="3325" max="3330" width="4.25" customWidth="1"/>
    <col min="3331" max="3331" width="14.75" customWidth="1"/>
    <col min="3332" max="3332" width="20.5" customWidth="1"/>
    <col min="3333" max="3333" width="3.375" customWidth="1"/>
    <col min="3334" max="3334" width="10.25" customWidth="1"/>
    <col min="3335" max="3346" width="10.375" customWidth="1"/>
    <col min="3347" max="3348" width="18.75" customWidth="1"/>
    <col min="3349" max="3349" width="32.25" customWidth="1"/>
    <col min="3578" max="3578" width="3.375" customWidth="1"/>
    <col min="3579" max="3579" width="5.25" customWidth="1"/>
    <col min="3580" max="3580" width="15.5" customWidth="1"/>
    <col min="3581" max="3586" width="4.25" customWidth="1"/>
    <col min="3587" max="3587" width="14.75" customWidth="1"/>
    <col min="3588" max="3588" width="20.5" customWidth="1"/>
    <col min="3589" max="3589" width="3.375" customWidth="1"/>
    <col min="3590" max="3590" width="10.25" customWidth="1"/>
    <col min="3591" max="3602" width="10.375" customWidth="1"/>
    <col min="3603" max="3604" width="18.75" customWidth="1"/>
    <col min="3605" max="3605" width="32.25" customWidth="1"/>
    <col min="3834" max="3834" width="3.375" customWidth="1"/>
    <col min="3835" max="3835" width="5.25" customWidth="1"/>
    <col min="3836" max="3836" width="15.5" customWidth="1"/>
    <col min="3837" max="3842" width="4.25" customWidth="1"/>
    <col min="3843" max="3843" width="14.75" customWidth="1"/>
    <col min="3844" max="3844" width="20.5" customWidth="1"/>
    <col min="3845" max="3845" width="3.375" customWidth="1"/>
    <col min="3846" max="3846" width="10.25" customWidth="1"/>
    <col min="3847" max="3858" width="10.375" customWidth="1"/>
    <col min="3859" max="3860" width="18.75" customWidth="1"/>
    <col min="3861" max="3861" width="32.25" customWidth="1"/>
    <col min="4090" max="4090" width="3.375" customWidth="1"/>
    <col min="4091" max="4091" width="5.25" customWidth="1"/>
    <col min="4092" max="4092" width="15.5" customWidth="1"/>
    <col min="4093" max="4098" width="4.25" customWidth="1"/>
    <col min="4099" max="4099" width="14.75" customWidth="1"/>
    <col min="4100" max="4100" width="20.5" customWidth="1"/>
    <col min="4101" max="4101" width="3.375" customWidth="1"/>
    <col min="4102" max="4102" width="10.25" customWidth="1"/>
    <col min="4103" max="4114" width="10.375" customWidth="1"/>
    <col min="4115" max="4116" width="18.75" customWidth="1"/>
    <col min="4117" max="4117" width="32.25" customWidth="1"/>
    <col min="4346" max="4346" width="3.375" customWidth="1"/>
    <col min="4347" max="4347" width="5.25" customWidth="1"/>
    <col min="4348" max="4348" width="15.5" customWidth="1"/>
    <col min="4349" max="4354" width="4.25" customWidth="1"/>
    <col min="4355" max="4355" width="14.75" customWidth="1"/>
    <col min="4356" max="4356" width="20.5" customWidth="1"/>
    <col min="4357" max="4357" width="3.375" customWidth="1"/>
    <col min="4358" max="4358" width="10.25" customWidth="1"/>
    <col min="4359" max="4370" width="10.375" customWidth="1"/>
    <col min="4371" max="4372" width="18.75" customWidth="1"/>
    <col min="4373" max="4373" width="32.25" customWidth="1"/>
    <col min="4602" max="4602" width="3.375" customWidth="1"/>
    <col min="4603" max="4603" width="5.25" customWidth="1"/>
    <col min="4604" max="4604" width="15.5" customWidth="1"/>
    <col min="4605" max="4610" width="4.25" customWidth="1"/>
    <col min="4611" max="4611" width="14.75" customWidth="1"/>
    <col min="4612" max="4612" width="20.5" customWidth="1"/>
    <col min="4613" max="4613" width="3.375" customWidth="1"/>
    <col min="4614" max="4614" width="10.25" customWidth="1"/>
    <col min="4615" max="4626" width="10.375" customWidth="1"/>
    <col min="4627" max="4628" width="18.75" customWidth="1"/>
    <col min="4629" max="4629" width="32.25" customWidth="1"/>
    <col min="4858" max="4858" width="3.375" customWidth="1"/>
    <col min="4859" max="4859" width="5.25" customWidth="1"/>
    <col min="4860" max="4860" width="15.5" customWidth="1"/>
    <col min="4861" max="4866" width="4.25" customWidth="1"/>
    <col min="4867" max="4867" width="14.75" customWidth="1"/>
    <col min="4868" max="4868" width="20.5" customWidth="1"/>
    <col min="4869" max="4869" width="3.375" customWidth="1"/>
    <col min="4870" max="4870" width="10.25" customWidth="1"/>
    <col min="4871" max="4882" width="10.375" customWidth="1"/>
    <col min="4883" max="4884" width="18.75" customWidth="1"/>
    <col min="4885" max="4885" width="32.25" customWidth="1"/>
    <col min="5114" max="5114" width="3.375" customWidth="1"/>
    <col min="5115" max="5115" width="5.25" customWidth="1"/>
    <col min="5116" max="5116" width="15.5" customWidth="1"/>
    <col min="5117" max="5122" width="4.25" customWidth="1"/>
    <col min="5123" max="5123" width="14.75" customWidth="1"/>
    <col min="5124" max="5124" width="20.5" customWidth="1"/>
    <col min="5125" max="5125" width="3.375" customWidth="1"/>
    <col min="5126" max="5126" width="10.25" customWidth="1"/>
    <col min="5127" max="5138" width="10.375" customWidth="1"/>
    <col min="5139" max="5140" width="18.75" customWidth="1"/>
    <col min="5141" max="5141" width="32.25" customWidth="1"/>
    <col min="5370" max="5370" width="3.375" customWidth="1"/>
    <col min="5371" max="5371" width="5.25" customWidth="1"/>
    <col min="5372" max="5372" width="15.5" customWidth="1"/>
    <col min="5373" max="5378" width="4.25" customWidth="1"/>
    <col min="5379" max="5379" width="14.75" customWidth="1"/>
    <col min="5380" max="5380" width="20.5" customWidth="1"/>
    <col min="5381" max="5381" width="3.375" customWidth="1"/>
    <col min="5382" max="5382" width="10.25" customWidth="1"/>
    <col min="5383" max="5394" width="10.375" customWidth="1"/>
    <col min="5395" max="5396" width="18.75" customWidth="1"/>
    <col min="5397" max="5397" width="32.25" customWidth="1"/>
    <col min="5626" max="5626" width="3.375" customWidth="1"/>
    <col min="5627" max="5627" width="5.25" customWidth="1"/>
    <col min="5628" max="5628" width="15.5" customWidth="1"/>
    <col min="5629" max="5634" width="4.25" customWidth="1"/>
    <col min="5635" max="5635" width="14.75" customWidth="1"/>
    <col min="5636" max="5636" width="20.5" customWidth="1"/>
    <col min="5637" max="5637" width="3.375" customWidth="1"/>
    <col min="5638" max="5638" width="10.25" customWidth="1"/>
    <col min="5639" max="5650" width="10.375" customWidth="1"/>
    <col min="5651" max="5652" width="18.75" customWidth="1"/>
    <col min="5653" max="5653" width="32.25" customWidth="1"/>
    <col min="5882" max="5882" width="3.375" customWidth="1"/>
    <col min="5883" max="5883" width="5.25" customWidth="1"/>
    <col min="5884" max="5884" width="15.5" customWidth="1"/>
    <col min="5885" max="5890" width="4.25" customWidth="1"/>
    <col min="5891" max="5891" width="14.75" customWidth="1"/>
    <col min="5892" max="5892" width="20.5" customWidth="1"/>
    <col min="5893" max="5893" width="3.375" customWidth="1"/>
    <col min="5894" max="5894" width="10.25" customWidth="1"/>
    <col min="5895" max="5906" width="10.375" customWidth="1"/>
    <col min="5907" max="5908" width="18.75" customWidth="1"/>
    <col min="5909" max="5909" width="32.25" customWidth="1"/>
    <col min="6138" max="6138" width="3.375" customWidth="1"/>
    <col min="6139" max="6139" width="5.25" customWidth="1"/>
    <col min="6140" max="6140" width="15.5" customWidth="1"/>
    <col min="6141" max="6146" width="4.25" customWidth="1"/>
    <col min="6147" max="6147" width="14.75" customWidth="1"/>
    <col min="6148" max="6148" width="20.5" customWidth="1"/>
    <col min="6149" max="6149" width="3.375" customWidth="1"/>
    <col min="6150" max="6150" width="10.25" customWidth="1"/>
    <col min="6151" max="6162" width="10.375" customWidth="1"/>
    <col min="6163" max="6164" width="18.75" customWidth="1"/>
    <col min="6165" max="6165" width="32.25" customWidth="1"/>
    <col min="6394" max="6394" width="3.375" customWidth="1"/>
    <col min="6395" max="6395" width="5.25" customWidth="1"/>
    <col min="6396" max="6396" width="15.5" customWidth="1"/>
    <col min="6397" max="6402" width="4.25" customWidth="1"/>
    <col min="6403" max="6403" width="14.75" customWidth="1"/>
    <col min="6404" max="6404" width="20.5" customWidth="1"/>
    <col min="6405" max="6405" width="3.375" customWidth="1"/>
    <col min="6406" max="6406" width="10.25" customWidth="1"/>
    <col min="6407" max="6418" width="10.375" customWidth="1"/>
    <col min="6419" max="6420" width="18.75" customWidth="1"/>
    <col min="6421" max="6421" width="32.25" customWidth="1"/>
    <col min="6650" max="6650" width="3.375" customWidth="1"/>
    <col min="6651" max="6651" width="5.25" customWidth="1"/>
    <col min="6652" max="6652" width="15.5" customWidth="1"/>
    <col min="6653" max="6658" width="4.25" customWidth="1"/>
    <col min="6659" max="6659" width="14.75" customWidth="1"/>
    <col min="6660" max="6660" width="20.5" customWidth="1"/>
    <col min="6661" max="6661" width="3.375" customWidth="1"/>
    <col min="6662" max="6662" width="10.25" customWidth="1"/>
    <col min="6663" max="6674" width="10.375" customWidth="1"/>
    <col min="6675" max="6676" width="18.75" customWidth="1"/>
    <col min="6677" max="6677" width="32.25" customWidth="1"/>
    <col min="6906" max="6906" width="3.375" customWidth="1"/>
    <col min="6907" max="6907" width="5.25" customWidth="1"/>
    <col min="6908" max="6908" width="15.5" customWidth="1"/>
    <col min="6909" max="6914" width="4.25" customWidth="1"/>
    <col min="6915" max="6915" width="14.75" customWidth="1"/>
    <col min="6916" max="6916" width="20.5" customWidth="1"/>
    <col min="6917" max="6917" width="3.375" customWidth="1"/>
    <col min="6918" max="6918" width="10.25" customWidth="1"/>
    <col min="6919" max="6930" width="10.375" customWidth="1"/>
    <col min="6931" max="6932" width="18.75" customWidth="1"/>
    <col min="6933" max="6933" width="32.25" customWidth="1"/>
    <col min="7162" max="7162" width="3.375" customWidth="1"/>
    <col min="7163" max="7163" width="5.25" customWidth="1"/>
    <col min="7164" max="7164" width="15.5" customWidth="1"/>
    <col min="7165" max="7170" width="4.25" customWidth="1"/>
    <col min="7171" max="7171" width="14.75" customWidth="1"/>
    <col min="7172" max="7172" width="20.5" customWidth="1"/>
    <col min="7173" max="7173" width="3.375" customWidth="1"/>
    <col min="7174" max="7174" width="10.25" customWidth="1"/>
    <col min="7175" max="7186" width="10.375" customWidth="1"/>
    <col min="7187" max="7188" width="18.75" customWidth="1"/>
    <col min="7189" max="7189" width="32.25" customWidth="1"/>
    <col min="7418" max="7418" width="3.375" customWidth="1"/>
    <col min="7419" max="7419" width="5.25" customWidth="1"/>
    <col min="7420" max="7420" width="15.5" customWidth="1"/>
    <col min="7421" max="7426" width="4.25" customWidth="1"/>
    <col min="7427" max="7427" width="14.75" customWidth="1"/>
    <col min="7428" max="7428" width="20.5" customWidth="1"/>
    <col min="7429" max="7429" width="3.375" customWidth="1"/>
    <col min="7430" max="7430" width="10.25" customWidth="1"/>
    <col min="7431" max="7442" width="10.375" customWidth="1"/>
    <col min="7443" max="7444" width="18.75" customWidth="1"/>
    <col min="7445" max="7445" width="32.25" customWidth="1"/>
    <col min="7674" max="7674" width="3.375" customWidth="1"/>
    <col min="7675" max="7675" width="5.25" customWidth="1"/>
    <col min="7676" max="7676" width="15.5" customWidth="1"/>
    <col min="7677" max="7682" width="4.25" customWidth="1"/>
    <col min="7683" max="7683" width="14.75" customWidth="1"/>
    <col min="7684" max="7684" width="20.5" customWidth="1"/>
    <col min="7685" max="7685" width="3.375" customWidth="1"/>
    <col min="7686" max="7686" width="10.25" customWidth="1"/>
    <col min="7687" max="7698" width="10.375" customWidth="1"/>
    <col min="7699" max="7700" width="18.75" customWidth="1"/>
    <col min="7701" max="7701" width="32.25" customWidth="1"/>
    <col min="7930" max="7930" width="3.375" customWidth="1"/>
    <col min="7931" max="7931" width="5.25" customWidth="1"/>
    <col min="7932" max="7932" width="15.5" customWidth="1"/>
    <col min="7933" max="7938" width="4.25" customWidth="1"/>
    <col min="7939" max="7939" width="14.75" customWidth="1"/>
    <col min="7940" max="7940" width="20.5" customWidth="1"/>
    <col min="7941" max="7941" width="3.375" customWidth="1"/>
    <col min="7942" max="7942" width="10.25" customWidth="1"/>
    <col min="7943" max="7954" width="10.375" customWidth="1"/>
    <col min="7955" max="7956" width="18.75" customWidth="1"/>
    <col min="7957" max="7957" width="32.25" customWidth="1"/>
    <col min="8186" max="8186" width="3.375" customWidth="1"/>
    <col min="8187" max="8187" width="5.25" customWidth="1"/>
    <col min="8188" max="8188" width="15.5" customWidth="1"/>
    <col min="8189" max="8194" width="4.25" customWidth="1"/>
    <col min="8195" max="8195" width="14.75" customWidth="1"/>
    <col min="8196" max="8196" width="20.5" customWidth="1"/>
    <col min="8197" max="8197" width="3.375" customWidth="1"/>
    <col min="8198" max="8198" width="10.25" customWidth="1"/>
    <col min="8199" max="8210" width="10.375" customWidth="1"/>
    <col min="8211" max="8212" width="18.75" customWidth="1"/>
    <col min="8213" max="8213" width="32.25" customWidth="1"/>
    <col min="8442" max="8442" width="3.375" customWidth="1"/>
    <col min="8443" max="8443" width="5.25" customWidth="1"/>
    <col min="8444" max="8444" width="15.5" customWidth="1"/>
    <col min="8445" max="8450" width="4.25" customWidth="1"/>
    <col min="8451" max="8451" width="14.75" customWidth="1"/>
    <col min="8452" max="8452" width="20.5" customWidth="1"/>
    <col min="8453" max="8453" width="3.375" customWidth="1"/>
    <col min="8454" max="8454" width="10.25" customWidth="1"/>
    <col min="8455" max="8466" width="10.375" customWidth="1"/>
    <col min="8467" max="8468" width="18.75" customWidth="1"/>
    <col min="8469" max="8469" width="32.25" customWidth="1"/>
    <col min="8698" max="8698" width="3.375" customWidth="1"/>
    <col min="8699" max="8699" width="5.25" customWidth="1"/>
    <col min="8700" max="8700" width="15.5" customWidth="1"/>
    <col min="8701" max="8706" width="4.25" customWidth="1"/>
    <col min="8707" max="8707" width="14.75" customWidth="1"/>
    <col min="8708" max="8708" width="20.5" customWidth="1"/>
    <col min="8709" max="8709" width="3.375" customWidth="1"/>
    <col min="8710" max="8710" width="10.25" customWidth="1"/>
    <col min="8711" max="8722" width="10.375" customWidth="1"/>
    <col min="8723" max="8724" width="18.75" customWidth="1"/>
    <col min="8725" max="8725" width="32.25" customWidth="1"/>
    <col min="8954" max="8954" width="3.375" customWidth="1"/>
    <col min="8955" max="8955" width="5.25" customWidth="1"/>
    <col min="8956" max="8956" width="15.5" customWidth="1"/>
    <col min="8957" max="8962" width="4.25" customWidth="1"/>
    <col min="8963" max="8963" width="14.75" customWidth="1"/>
    <col min="8964" max="8964" width="20.5" customWidth="1"/>
    <col min="8965" max="8965" width="3.375" customWidth="1"/>
    <col min="8966" max="8966" width="10.25" customWidth="1"/>
    <col min="8967" max="8978" width="10.375" customWidth="1"/>
    <col min="8979" max="8980" width="18.75" customWidth="1"/>
    <col min="8981" max="8981" width="32.25" customWidth="1"/>
    <col min="9210" max="9210" width="3.375" customWidth="1"/>
    <col min="9211" max="9211" width="5.25" customWidth="1"/>
    <col min="9212" max="9212" width="15.5" customWidth="1"/>
    <col min="9213" max="9218" width="4.25" customWidth="1"/>
    <col min="9219" max="9219" width="14.75" customWidth="1"/>
    <col min="9220" max="9220" width="20.5" customWidth="1"/>
    <col min="9221" max="9221" width="3.375" customWidth="1"/>
    <col min="9222" max="9222" width="10.25" customWidth="1"/>
    <col min="9223" max="9234" width="10.375" customWidth="1"/>
    <col min="9235" max="9236" width="18.75" customWidth="1"/>
    <col min="9237" max="9237" width="32.25" customWidth="1"/>
    <col min="9466" max="9466" width="3.375" customWidth="1"/>
    <col min="9467" max="9467" width="5.25" customWidth="1"/>
    <col min="9468" max="9468" width="15.5" customWidth="1"/>
    <col min="9469" max="9474" width="4.25" customWidth="1"/>
    <col min="9475" max="9475" width="14.75" customWidth="1"/>
    <col min="9476" max="9476" width="20.5" customWidth="1"/>
    <col min="9477" max="9477" width="3.375" customWidth="1"/>
    <col min="9478" max="9478" width="10.25" customWidth="1"/>
    <col min="9479" max="9490" width="10.375" customWidth="1"/>
    <col min="9491" max="9492" width="18.75" customWidth="1"/>
    <col min="9493" max="9493" width="32.25" customWidth="1"/>
    <col min="9722" max="9722" width="3.375" customWidth="1"/>
    <col min="9723" max="9723" width="5.25" customWidth="1"/>
    <col min="9724" max="9724" width="15.5" customWidth="1"/>
    <col min="9725" max="9730" width="4.25" customWidth="1"/>
    <col min="9731" max="9731" width="14.75" customWidth="1"/>
    <col min="9732" max="9732" width="20.5" customWidth="1"/>
    <col min="9733" max="9733" width="3.375" customWidth="1"/>
    <col min="9734" max="9734" width="10.25" customWidth="1"/>
    <col min="9735" max="9746" width="10.375" customWidth="1"/>
    <col min="9747" max="9748" width="18.75" customWidth="1"/>
    <col min="9749" max="9749" width="32.25" customWidth="1"/>
    <col min="9978" max="9978" width="3.375" customWidth="1"/>
    <col min="9979" max="9979" width="5.25" customWidth="1"/>
    <col min="9980" max="9980" width="15.5" customWidth="1"/>
    <col min="9981" max="9986" width="4.25" customWidth="1"/>
    <col min="9987" max="9987" width="14.75" customWidth="1"/>
    <col min="9988" max="9988" width="20.5" customWidth="1"/>
    <col min="9989" max="9989" width="3.375" customWidth="1"/>
    <col min="9990" max="9990" width="10.25" customWidth="1"/>
    <col min="9991" max="10002" width="10.375" customWidth="1"/>
    <col min="10003" max="10004" width="18.75" customWidth="1"/>
    <col min="10005" max="10005" width="32.25" customWidth="1"/>
    <col min="10234" max="10234" width="3.375" customWidth="1"/>
    <col min="10235" max="10235" width="5.25" customWidth="1"/>
    <col min="10236" max="10236" width="15.5" customWidth="1"/>
    <col min="10237" max="10242" width="4.25" customWidth="1"/>
    <col min="10243" max="10243" width="14.75" customWidth="1"/>
    <col min="10244" max="10244" width="20.5" customWidth="1"/>
    <col min="10245" max="10245" width="3.375" customWidth="1"/>
    <col min="10246" max="10246" width="10.25" customWidth="1"/>
    <col min="10247" max="10258" width="10.375" customWidth="1"/>
    <col min="10259" max="10260" width="18.75" customWidth="1"/>
    <col min="10261" max="10261" width="32.25" customWidth="1"/>
    <col min="10490" max="10490" width="3.375" customWidth="1"/>
    <col min="10491" max="10491" width="5.25" customWidth="1"/>
    <col min="10492" max="10492" width="15.5" customWidth="1"/>
    <col min="10493" max="10498" width="4.25" customWidth="1"/>
    <col min="10499" max="10499" width="14.75" customWidth="1"/>
    <col min="10500" max="10500" width="20.5" customWidth="1"/>
    <col min="10501" max="10501" width="3.375" customWidth="1"/>
    <col min="10502" max="10502" width="10.25" customWidth="1"/>
    <col min="10503" max="10514" width="10.375" customWidth="1"/>
    <col min="10515" max="10516" width="18.75" customWidth="1"/>
    <col min="10517" max="10517" width="32.25" customWidth="1"/>
    <col min="10746" max="10746" width="3.375" customWidth="1"/>
    <col min="10747" max="10747" width="5.25" customWidth="1"/>
    <col min="10748" max="10748" width="15.5" customWidth="1"/>
    <col min="10749" max="10754" width="4.25" customWidth="1"/>
    <col min="10755" max="10755" width="14.75" customWidth="1"/>
    <col min="10756" max="10756" width="20.5" customWidth="1"/>
    <col min="10757" max="10757" width="3.375" customWidth="1"/>
    <col min="10758" max="10758" width="10.25" customWidth="1"/>
    <col min="10759" max="10770" width="10.375" customWidth="1"/>
    <col min="10771" max="10772" width="18.75" customWidth="1"/>
    <col min="10773" max="10773" width="32.25" customWidth="1"/>
    <col min="11002" max="11002" width="3.375" customWidth="1"/>
    <col min="11003" max="11003" width="5.25" customWidth="1"/>
    <col min="11004" max="11004" width="15.5" customWidth="1"/>
    <col min="11005" max="11010" width="4.25" customWidth="1"/>
    <col min="11011" max="11011" width="14.75" customWidth="1"/>
    <col min="11012" max="11012" width="20.5" customWidth="1"/>
    <col min="11013" max="11013" width="3.375" customWidth="1"/>
    <col min="11014" max="11014" width="10.25" customWidth="1"/>
    <col min="11015" max="11026" width="10.375" customWidth="1"/>
    <col min="11027" max="11028" width="18.75" customWidth="1"/>
    <col min="11029" max="11029" width="32.25" customWidth="1"/>
    <col min="11258" max="11258" width="3.375" customWidth="1"/>
    <col min="11259" max="11259" width="5.25" customWidth="1"/>
    <col min="11260" max="11260" width="15.5" customWidth="1"/>
    <col min="11261" max="11266" width="4.25" customWidth="1"/>
    <col min="11267" max="11267" width="14.75" customWidth="1"/>
    <col min="11268" max="11268" width="20.5" customWidth="1"/>
    <col min="11269" max="11269" width="3.375" customWidth="1"/>
    <col min="11270" max="11270" width="10.25" customWidth="1"/>
    <col min="11271" max="11282" width="10.375" customWidth="1"/>
    <col min="11283" max="11284" width="18.75" customWidth="1"/>
    <col min="11285" max="11285" width="32.25" customWidth="1"/>
    <col min="11514" max="11514" width="3.375" customWidth="1"/>
    <col min="11515" max="11515" width="5.25" customWidth="1"/>
    <col min="11516" max="11516" width="15.5" customWidth="1"/>
    <col min="11517" max="11522" width="4.25" customWidth="1"/>
    <col min="11523" max="11523" width="14.75" customWidth="1"/>
    <col min="11524" max="11524" width="20.5" customWidth="1"/>
    <col min="11525" max="11525" width="3.375" customWidth="1"/>
    <col min="11526" max="11526" width="10.25" customWidth="1"/>
    <col min="11527" max="11538" width="10.375" customWidth="1"/>
    <col min="11539" max="11540" width="18.75" customWidth="1"/>
    <col min="11541" max="11541" width="32.25" customWidth="1"/>
    <col min="11770" max="11770" width="3.375" customWidth="1"/>
    <col min="11771" max="11771" width="5.25" customWidth="1"/>
    <col min="11772" max="11772" width="15.5" customWidth="1"/>
    <col min="11773" max="11778" width="4.25" customWidth="1"/>
    <col min="11779" max="11779" width="14.75" customWidth="1"/>
    <col min="11780" max="11780" width="20.5" customWidth="1"/>
    <col min="11781" max="11781" width="3.375" customWidth="1"/>
    <col min="11782" max="11782" width="10.25" customWidth="1"/>
    <col min="11783" max="11794" width="10.375" customWidth="1"/>
    <col min="11795" max="11796" width="18.75" customWidth="1"/>
    <col min="11797" max="11797" width="32.25" customWidth="1"/>
    <col min="12026" max="12026" width="3.375" customWidth="1"/>
    <col min="12027" max="12027" width="5.25" customWidth="1"/>
    <col min="12028" max="12028" width="15.5" customWidth="1"/>
    <col min="12029" max="12034" width="4.25" customWidth="1"/>
    <col min="12035" max="12035" width="14.75" customWidth="1"/>
    <col min="12036" max="12036" width="20.5" customWidth="1"/>
    <col min="12037" max="12037" width="3.375" customWidth="1"/>
    <col min="12038" max="12038" width="10.25" customWidth="1"/>
    <col min="12039" max="12050" width="10.375" customWidth="1"/>
    <col min="12051" max="12052" width="18.75" customWidth="1"/>
    <col min="12053" max="12053" width="32.25" customWidth="1"/>
    <col min="12282" max="12282" width="3.375" customWidth="1"/>
    <col min="12283" max="12283" width="5.25" customWidth="1"/>
    <col min="12284" max="12284" width="15.5" customWidth="1"/>
    <col min="12285" max="12290" width="4.25" customWidth="1"/>
    <col min="12291" max="12291" width="14.75" customWidth="1"/>
    <col min="12292" max="12292" width="20.5" customWidth="1"/>
    <col min="12293" max="12293" width="3.375" customWidth="1"/>
    <col min="12294" max="12294" width="10.25" customWidth="1"/>
    <col min="12295" max="12306" width="10.375" customWidth="1"/>
    <col min="12307" max="12308" width="18.75" customWidth="1"/>
    <col min="12309" max="12309" width="32.25" customWidth="1"/>
    <col min="12538" max="12538" width="3.375" customWidth="1"/>
    <col min="12539" max="12539" width="5.25" customWidth="1"/>
    <col min="12540" max="12540" width="15.5" customWidth="1"/>
    <col min="12541" max="12546" width="4.25" customWidth="1"/>
    <col min="12547" max="12547" width="14.75" customWidth="1"/>
    <col min="12548" max="12548" width="20.5" customWidth="1"/>
    <col min="12549" max="12549" width="3.375" customWidth="1"/>
    <col min="12550" max="12550" width="10.25" customWidth="1"/>
    <col min="12551" max="12562" width="10.375" customWidth="1"/>
    <col min="12563" max="12564" width="18.75" customWidth="1"/>
    <col min="12565" max="12565" width="32.25" customWidth="1"/>
    <col min="12794" max="12794" width="3.375" customWidth="1"/>
    <col min="12795" max="12795" width="5.25" customWidth="1"/>
    <col min="12796" max="12796" width="15.5" customWidth="1"/>
    <col min="12797" max="12802" width="4.25" customWidth="1"/>
    <col min="12803" max="12803" width="14.75" customWidth="1"/>
    <col min="12804" max="12804" width="20.5" customWidth="1"/>
    <col min="12805" max="12805" width="3.375" customWidth="1"/>
    <col min="12806" max="12806" width="10.25" customWidth="1"/>
    <col min="12807" max="12818" width="10.375" customWidth="1"/>
    <col min="12819" max="12820" width="18.75" customWidth="1"/>
    <col min="12821" max="12821" width="32.25" customWidth="1"/>
    <col min="13050" max="13050" width="3.375" customWidth="1"/>
    <col min="13051" max="13051" width="5.25" customWidth="1"/>
    <col min="13052" max="13052" width="15.5" customWidth="1"/>
    <col min="13053" max="13058" width="4.25" customWidth="1"/>
    <col min="13059" max="13059" width="14.75" customWidth="1"/>
    <col min="13060" max="13060" width="20.5" customWidth="1"/>
    <col min="13061" max="13061" width="3.375" customWidth="1"/>
    <col min="13062" max="13062" width="10.25" customWidth="1"/>
    <col min="13063" max="13074" width="10.375" customWidth="1"/>
    <col min="13075" max="13076" width="18.75" customWidth="1"/>
    <col min="13077" max="13077" width="32.25" customWidth="1"/>
    <col min="13306" max="13306" width="3.375" customWidth="1"/>
    <col min="13307" max="13307" width="5.25" customWidth="1"/>
    <col min="13308" max="13308" width="15.5" customWidth="1"/>
    <col min="13309" max="13314" width="4.25" customWidth="1"/>
    <col min="13315" max="13315" width="14.75" customWidth="1"/>
    <col min="13316" max="13316" width="20.5" customWidth="1"/>
    <col min="13317" max="13317" width="3.375" customWidth="1"/>
    <col min="13318" max="13318" width="10.25" customWidth="1"/>
    <col min="13319" max="13330" width="10.375" customWidth="1"/>
    <col min="13331" max="13332" width="18.75" customWidth="1"/>
    <col min="13333" max="13333" width="32.25" customWidth="1"/>
    <col min="13562" max="13562" width="3.375" customWidth="1"/>
    <col min="13563" max="13563" width="5.25" customWidth="1"/>
    <col min="13564" max="13564" width="15.5" customWidth="1"/>
    <col min="13565" max="13570" width="4.25" customWidth="1"/>
    <col min="13571" max="13571" width="14.75" customWidth="1"/>
    <col min="13572" max="13572" width="20.5" customWidth="1"/>
    <col min="13573" max="13573" width="3.375" customWidth="1"/>
    <col min="13574" max="13574" width="10.25" customWidth="1"/>
    <col min="13575" max="13586" width="10.375" customWidth="1"/>
    <col min="13587" max="13588" width="18.75" customWidth="1"/>
    <col min="13589" max="13589" width="32.25" customWidth="1"/>
    <col min="13818" max="13818" width="3.375" customWidth="1"/>
    <col min="13819" max="13819" width="5.25" customWidth="1"/>
    <col min="13820" max="13820" width="15.5" customWidth="1"/>
    <col min="13821" max="13826" width="4.25" customWidth="1"/>
    <col min="13827" max="13827" width="14.75" customWidth="1"/>
    <col min="13828" max="13828" width="20.5" customWidth="1"/>
    <col min="13829" max="13829" width="3.375" customWidth="1"/>
    <col min="13830" max="13830" width="10.25" customWidth="1"/>
    <col min="13831" max="13842" width="10.375" customWidth="1"/>
    <col min="13843" max="13844" width="18.75" customWidth="1"/>
    <col min="13845" max="13845" width="32.25" customWidth="1"/>
    <col min="14074" max="14074" width="3.375" customWidth="1"/>
    <col min="14075" max="14075" width="5.25" customWidth="1"/>
    <col min="14076" max="14076" width="15.5" customWidth="1"/>
    <col min="14077" max="14082" width="4.25" customWidth="1"/>
    <col min="14083" max="14083" width="14.75" customWidth="1"/>
    <col min="14084" max="14084" width="20.5" customWidth="1"/>
    <col min="14085" max="14085" width="3.375" customWidth="1"/>
    <col min="14086" max="14086" width="10.25" customWidth="1"/>
    <col min="14087" max="14098" width="10.375" customWidth="1"/>
    <col min="14099" max="14100" width="18.75" customWidth="1"/>
    <col min="14101" max="14101" width="32.25" customWidth="1"/>
    <col min="14330" max="14330" width="3.375" customWidth="1"/>
    <col min="14331" max="14331" width="5.25" customWidth="1"/>
    <col min="14332" max="14332" width="15.5" customWidth="1"/>
    <col min="14333" max="14338" width="4.25" customWidth="1"/>
    <col min="14339" max="14339" width="14.75" customWidth="1"/>
    <col min="14340" max="14340" width="20.5" customWidth="1"/>
    <col min="14341" max="14341" width="3.375" customWidth="1"/>
    <col min="14342" max="14342" width="10.25" customWidth="1"/>
    <col min="14343" max="14354" width="10.375" customWidth="1"/>
    <col min="14355" max="14356" width="18.75" customWidth="1"/>
    <col min="14357" max="14357" width="32.25" customWidth="1"/>
    <col min="14586" max="14586" width="3.375" customWidth="1"/>
    <col min="14587" max="14587" width="5.25" customWidth="1"/>
    <col min="14588" max="14588" width="15.5" customWidth="1"/>
    <col min="14589" max="14594" width="4.25" customWidth="1"/>
    <col min="14595" max="14595" width="14.75" customWidth="1"/>
    <col min="14596" max="14596" width="20.5" customWidth="1"/>
    <col min="14597" max="14597" width="3.375" customWidth="1"/>
    <col min="14598" max="14598" width="10.25" customWidth="1"/>
    <col min="14599" max="14610" width="10.375" customWidth="1"/>
    <col min="14611" max="14612" width="18.75" customWidth="1"/>
    <col min="14613" max="14613" width="32.25" customWidth="1"/>
    <col min="14842" max="14842" width="3.375" customWidth="1"/>
    <col min="14843" max="14843" width="5.25" customWidth="1"/>
    <col min="14844" max="14844" width="15.5" customWidth="1"/>
    <col min="14845" max="14850" width="4.25" customWidth="1"/>
    <col min="14851" max="14851" width="14.75" customWidth="1"/>
    <col min="14852" max="14852" width="20.5" customWidth="1"/>
    <col min="14853" max="14853" width="3.375" customWidth="1"/>
    <col min="14854" max="14854" width="10.25" customWidth="1"/>
    <col min="14855" max="14866" width="10.375" customWidth="1"/>
    <col min="14867" max="14868" width="18.75" customWidth="1"/>
    <col min="14869" max="14869" width="32.25" customWidth="1"/>
    <col min="15098" max="15098" width="3.375" customWidth="1"/>
    <col min="15099" max="15099" width="5.25" customWidth="1"/>
    <col min="15100" max="15100" width="15.5" customWidth="1"/>
    <col min="15101" max="15106" width="4.25" customWidth="1"/>
    <col min="15107" max="15107" width="14.75" customWidth="1"/>
    <col min="15108" max="15108" width="20.5" customWidth="1"/>
    <col min="15109" max="15109" width="3.375" customWidth="1"/>
    <col min="15110" max="15110" width="10.25" customWidth="1"/>
    <col min="15111" max="15122" width="10.375" customWidth="1"/>
    <col min="15123" max="15124" width="18.75" customWidth="1"/>
    <col min="15125" max="15125" width="32.25" customWidth="1"/>
    <col min="15354" max="15354" width="3.375" customWidth="1"/>
    <col min="15355" max="15355" width="5.25" customWidth="1"/>
    <col min="15356" max="15356" width="15.5" customWidth="1"/>
    <col min="15357" max="15362" width="4.25" customWidth="1"/>
    <col min="15363" max="15363" width="14.75" customWidth="1"/>
    <col min="15364" max="15364" width="20.5" customWidth="1"/>
    <col min="15365" max="15365" width="3.375" customWidth="1"/>
    <col min="15366" max="15366" width="10.25" customWidth="1"/>
    <col min="15367" max="15378" width="10.375" customWidth="1"/>
    <col min="15379" max="15380" width="18.75" customWidth="1"/>
    <col min="15381" max="15381" width="32.25" customWidth="1"/>
    <col min="15610" max="15610" width="3.375" customWidth="1"/>
    <col min="15611" max="15611" width="5.25" customWidth="1"/>
    <col min="15612" max="15612" width="15.5" customWidth="1"/>
    <col min="15613" max="15618" width="4.25" customWidth="1"/>
    <col min="15619" max="15619" width="14.75" customWidth="1"/>
    <col min="15620" max="15620" width="20.5" customWidth="1"/>
    <col min="15621" max="15621" width="3.375" customWidth="1"/>
    <col min="15622" max="15622" width="10.25" customWidth="1"/>
    <col min="15623" max="15634" width="10.375" customWidth="1"/>
    <col min="15635" max="15636" width="18.75" customWidth="1"/>
    <col min="15637" max="15637" width="32.25" customWidth="1"/>
    <col min="15866" max="15866" width="3.375" customWidth="1"/>
    <col min="15867" max="15867" width="5.25" customWidth="1"/>
    <col min="15868" max="15868" width="15.5" customWidth="1"/>
    <col min="15869" max="15874" width="4.25" customWidth="1"/>
    <col min="15875" max="15875" width="14.75" customWidth="1"/>
    <col min="15876" max="15876" width="20.5" customWidth="1"/>
    <col min="15877" max="15877" width="3.375" customWidth="1"/>
    <col min="15878" max="15878" width="10.25" customWidth="1"/>
    <col min="15879" max="15890" width="10.375" customWidth="1"/>
    <col min="15891" max="15892" width="18.75" customWidth="1"/>
    <col min="15893" max="15893" width="32.25" customWidth="1"/>
    <col min="16122" max="16122" width="3.375" customWidth="1"/>
    <col min="16123" max="16123" width="5.25" customWidth="1"/>
    <col min="16124" max="16124" width="15.5" customWidth="1"/>
    <col min="16125" max="16130" width="4.25" customWidth="1"/>
    <col min="16131" max="16131" width="14.75" customWidth="1"/>
    <col min="16132" max="16132" width="20.5" customWidth="1"/>
    <col min="16133" max="16133" width="3.375" customWidth="1"/>
    <col min="16134" max="16134" width="10.25" customWidth="1"/>
    <col min="16135" max="16146" width="10.375" customWidth="1"/>
    <col min="16147" max="16148" width="18.75" customWidth="1"/>
    <col min="16149" max="16149" width="32.25" customWidth="1"/>
  </cols>
  <sheetData>
    <row r="1" spans="1:29" ht="60" customHeight="1" thickBot="1">
      <c r="A1" s="751" t="s">
        <v>123</v>
      </c>
      <c r="B1" s="752"/>
      <c r="C1" s="752"/>
      <c r="D1" s="752"/>
      <c r="E1" s="752"/>
      <c r="F1" s="752"/>
      <c r="G1" s="752"/>
      <c r="H1" s="752"/>
      <c r="I1" s="752"/>
      <c r="J1" s="752"/>
      <c r="K1" s="752"/>
      <c r="L1" s="752"/>
      <c r="M1" s="752"/>
      <c r="N1" s="752"/>
      <c r="O1" s="283"/>
      <c r="P1" s="284"/>
    </row>
    <row r="2" spans="1:29" ht="10.15" customHeight="1" thickBot="1">
      <c r="A2" s="217"/>
      <c r="B2" s="217" t="s">
        <v>96</v>
      </c>
      <c r="C2" s="217" t="s">
        <v>97</v>
      </c>
      <c r="D2" s="217"/>
      <c r="E2" s="217"/>
      <c r="F2" s="217"/>
      <c r="G2" s="217" t="s">
        <v>50</v>
      </c>
      <c r="H2" s="217"/>
      <c r="I2" s="217"/>
      <c r="J2" s="217"/>
      <c r="K2" s="217"/>
      <c r="L2" s="217"/>
      <c r="M2" s="217"/>
      <c r="N2" s="217"/>
      <c r="O2" s="217"/>
    </row>
    <row r="3" spans="1:29" ht="10.5" customHeight="1">
      <c r="A3" s="285"/>
      <c r="B3" s="753"/>
      <c r="C3" s="753"/>
      <c r="D3" s="753"/>
      <c r="E3" s="753"/>
      <c r="F3" s="753"/>
      <c r="G3" s="753"/>
      <c r="H3" s="753"/>
      <c r="I3" s="753"/>
      <c r="J3" s="753"/>
      <c r="K3" s="753"/>
      <c r="L3" s="286"/>
      <c r="M3" s="286"/>
      <c r="N3" s="287"/>
      <c r="O3" s="287"/>
      <c r="P3" s="288"/>
    </row>
    <row r="4" spans="1:29" ht="15" customHeight="1">
      <c r="A4" s="289"/>
      <c r="B4" s="754" t="s">
        <v>65</v>
      </c>
      <c r="C4" s="755"/>
      <c r="D4" s="756" t="str">
        <f>IF('SCR-Cover Sheet'!V13&lt;&gt;"",'SCR-Cover Sheet'!V13,"")</f>
        <v/>
      </c>
      <c r="E4" s="757"/>
      <c r="F4" s="757"/>
      <c r="G4" s="758"/>
      <c r="H4" s="290"/>
      <c r="I4" s="291"/>
      <c r="J4" s="291"/>
      <c r="K4" s="291"/>
      <c r="L4" s="291"/>
      <c r="M4" s="291"/>
      <c r="N4" s="291"/>
      <c r="O4" s="291"/>
      <c r="P4" s="292"/>
    </row>
    <row r="5" spans="1:29" ht="15" customHeight="1">
      <c r="A5" s="289"/>
      <c r="B5" s="754" t="s">
        <v>37</v>
      </c>
      <c r="C5" s="755"/>
      <c r="D5" s="759" t="str">
        <f>IF('SCR-Cover Sheet'!H19&lt;&gt;"",'SCR-Cover Sheet'!H19,"")</f>
        <v/>
      </c>
      <c r="E5" s="760"/>
      <c r="F5" s="760"/>
      <c r="G5" s="760"/>
      <c r="H5" s="761"/>
      <c r="I5" s="293"/>
      <c r="J5" s="294"/>
      <c r="K5" s="294"/>
      <c r="L5" s="294"/>
      <c r="M5" s="294"/>
      <c r="N5" s="294"/>
      <c r="O5" s="294"/>
      <c r="P5" s="292"/>
    </row>
    <row r="6" spans="1:29" ht="36" customHeight="1">
      <c r="A6" s="289"/>
      <c r="B6" s="746" t="s">
        <v>124</v>
      </c>
      <c r="C6" s="747"/>
      <c r="D6" s="748" t="s">
        <v>202</v>
      </c>
      <c r="E6" s="749"/>
      <c r="F6" s="749"/>
      <c r="G6" s="750"/>
      <c r="H6" s="319"/>
      <c r="I6" s="294"/>
      <c r="J6" s="294"/>
      <c r="K6" s="294"/>
      <c r="L6" s="294"/>
      <c r="M6" s="294"/>
      <c r="N6" s="294"/>
      <c r="O6" s="295"/>
      <c r="P6" s="292"/>
    </row>
    <row r="7" spans="1:29" ht="58.15" customHeight="1">
      <c r="A7" s="289"/>
      <c r="B7" s="742" t="s">
        <v>125</v>
      </c>
      <c r="C7" s="743"/>
      <c r="D7" s="715"/>
      <c r="E7" s="667"/>
      <c r="F7" s="667"/>
      <c r="G7" s="667"/>
      <c r="H7" s="667"/>
      <c r="I7" s="667"/>
      <c r="J7" s="667"/>
      <c r="K7" s="667"/>
      <c r="L7" s="667"/>
      <c r="M7" s="667"/>
      <c r="N7" s="667"/>
      <c r="O7" s="668"/>
      <c r="P7" s="292"/>
    </row>
    <row r="8" spans="1:29" ht="10.15" customHeight="1" thickBot="1">
      <c r="A8" s="289"/>
      <c r="B8" s="744"/>
      <c r="C8" s="744"/>
      <c r="D8" s="745"/>
      <c r="E8" s="745"/>
      <c r="F8" s="745"/>
      <c r="G8" s="745"/>
      <c r="H8" s="745"/>
      <c r="I8" s="745"/>
      <c r="J8" s="745"/>
      <c r="K8" s="745"/>
      <c r="L8" s="296"/>
      <c r="M8" s="296"/>
      <c r="N8" s="297"/>
      <c r="O8" s="297"/>
      <c r="P8" s="292"/>
    </row>
    <row r="9" spans="1:29" ht="15" customHeight="1" thickBot="1">
      <c r="A9" s="289"/>
      <c r="B9" s="725" t="s">
        <v>99</v>
      </c>
      <c r="C9" s="726"/>
      <c r="D9" s="738" t="str">
        <f>IF('SCR-Cover Sheet'!W5&lt;&gt;"",'SCR-Cover Sheet'!W5,"")</f>
        <v/>
      </c>
      <c r="E9" s="739"/>
      <c r="F9" s="739"/>
      <c r="G9" s="740"/>
      <c r="H9" s="298"/>
      <c r="I9" s="299"/>
      <c r="J9" s="299"/>
      <c r="K9" s="299"/>
      <c r="L9" s="299"/>
      <c r="M9" s="299"/>
      <c r="N9" s="299"/>
      <c r="O9" s="300"/>
      <c r="P9" s="292"/>
    </row>
    <row r="10" spans="1:29" ht="10.15" customHeight="1">
      <c r="A10" s="289"/>
      <c r="B10" s="727"/>
      <c r="C10" s="727"/>
      <c r="D10" s="728"/>
      <c r="E10" s="728"/>
      <c r="F10" s="728"/>
      <c r="G10" s="728"/>
      <c r="H10" s="728"/>
      <c r="I10" s="728"/>
      <c r="J10" s="728"/>
      <c r="K10" s="728"/>
      <c r="L10" s="301"/>
      <c r="M10" s="301"/>
      <c r="N10" s="297"/>
      <c r="O10" s="297"/>
      <c r="P10" s="292"/>
    </row>
    <row r="11" spans="1:29" ht="57" customHeight="1">
      <c r="A11" s="289"/>
      <c r="B11" s="729" t="s">
        <v>100</v>
      </c>
      <c r="C11" s="730"/>
      <c r="D11" s="730"/>
      <c r="E11" s="730"/>
      <c r="F11" s="731" t="str">
        <f>IF('SCR-Cover Sheet'!C37&lt;&gt;"",'SCR-Cover Sheet'!C37,"")</f>
        <v/>
      </c>
      <c r="G11" s="731"/>
      <c r="H11" s="731"/>
      <c r="I11" s="731"/>
      <c r="J11" s="731"/>
      <c r="K11" s="731"/>
      <c r="L11" s="731"/>
      <c r="M11" s="731"/>
      <c r="N11" s="731"/>
      <c r="O11" s="302"/>
      <c r="P11" s="292"/>
    </row>
    <row r="12" spans="1:29">
      <c r="A12" s="303"/>
      <c r="B12" s="304"/>
      <c r="C12" s="304"/>
      <c r="D12" s="304"/>
      <c r="E12" s="304"/>
      <c r="F12" s="304"/>
      <c r="G12" s="304"/>
      <c r="H12" s="304"/>
      <c r="I12" s="304"/>
      <c r="J12" s="304"/>
      <c r="K12" s="304"/>
      <c r="L12" s="304"/>
      <c r="M12" s="304"/>
      <c r="N12" s="305"/>
      <c r="O12" s="305"/>
      <c r="P12" s="292"/>
    </row>
    <row r="13" spans="1:29" ht="98.45" customHeight="1">
      <c r="A13" s="306"/>
      <c r="B13" s="734" t="s">
        <v>126</v>
      </c>
      <c r="C13" s="734"/>
      <c r="D13" s="734"/>
      <c r="E13" s="734"/>
      <c r="F13" s="734"/>
      <c r="G13" s="734"/>
      <c r="H13" s="734"/>
      <c r="I13" s="734"/>
      <c r="J13" s="734"/>
      <c r="K13" s="734"/>
      <c r="L13" s="734"/>
      <c r="M13" s="734"/>
      <c r="N13" s="734"/>
      <c r="O13" s="307"/>
      <c r="P13" s="292"/>
    </row>
    <row r="14" spans="1:29" ht="30">
      <c r="A14" s="303"/>
      <c r="B14" s="735"/>
      <c r="C14" s="735"/>
      <c r="D14" s="735"/>
      <c r="E14" s="735"/>
      <c r="F14" s="735"/>
      <c r="G14" s="735"/>
      <c r="H14" s="736" t="s">
        <v>101</v>
      </c>
      <c r="I14" s="736"/>
      <c r="J14" s="737"/>
      <c r="K14" s="256" t="s">
        <v>102</v>
      </c>
      <c r="L14" s="308" t="s">
        <v>103</v>
      </c>
      <c r="M14" s="741" t="s">
        <v>104</v>
      </c>
      <c r="N14" s="741"/>
      <c r="O14" s="256" t="s">
        <v>105</v>
      </c>
      <c r="P14" s="292"/>
      <c r="AA14" s="314" t="s">
        <v>127</v>
      </c>
      <c r="AB14" s="314" t="s">
        <v>128</v>
      </c>
    </row>
    <row r="15" spans="1:29" ht="38.450000000000003" customHeight="1">
      <c r="A15" s="303"/>
      <c r="B15" s="309">
        <v>1</v>
      </c>
      <c r="C15" s="722" t="s">
        <v>106</v>
      </c>
      <c r="D15" s="716"/>
      <c r="E15" s="716"/>
      <c r="F15" s="716"/>
      <c r="G15" s="716"/>
      <c r="H15" s="720" t="s">
        <v>107</v>
      </c>
      <c r="I15" s="720"/>
      <c r="J15" s="720"/>
      <c r="K15" s="245" t="s">
        <v>108</v>
      </c>
      <c r="L15" s="320" t="s">
        <v>109</v>
      </c>
      <c r="M15" s="732"/>
      <c r="N15" s="733"/>
      <c r="O15" s="317" t="s">
        <v>110</v>
      </c>
      <c r="P15" s="292"/>
      <c r="AC15" s="316"/>
    </row>
    <row r="16" spans="1:29" ht="121.9" customHeight="1">
      <c r="A16" s="303"/>
      <c r="B16" s="309">
        <v>2</v>
      </c>
      <c r="C16" s="721" t="s">
        <v>111</v>
      </c>
      <c r="D16" s="721"/>
      <c r="E16" s="721"/>
      <c r="F16" s="721"/>
      <c r="G16" s="721"/>
      <c r="H16" s="720" t="str">
        <f>IF(D6="YES",AB16,AA16)</f>
        <v>From the list of differences between the situation before the change and the situation after the change,  the supplier is expected to identify all potential risks. then The supplier must explain how the risk will be mitigated. (Even low risk should be identified in order to show that mitigation measures have been considered) 
The Risk analysis must include a 6M analysis (Please look at worksheet "6M Analysis expectations" for further descriptions)</v>
      </c>
      <c r="I16" s="720"/>
      <c r="J16" s="720"/>
      <c r="K16" s="245" t="s">
        <v>108</v>
      </c>
      <c r="L16" s="320" t="s">
        <v>109</v>
      </c>
      <c r="M16" s="713"/>
      <c r="N16" s="714"/>
      <c r="O16" s="9"/>
      <c r="P16" s="292"/>
      <c r="AA16" s="322" t="s">
        <v>129</v>
      </c>
      <c r="AB16" s="322" t="s">
        <v>130</v>
      </c>
      <c r="AC16" s="316"/>
    </row>
    <row r="17" spans="1:29" ht="75" customHeight="1">
      <c r="A17" s="303"/>
      <c r="B17" s="310" t="s">
        <v>112</v>
      </c>
      <c r="C17" s="721" t="s">
        <v>113</v>
      </c>
      <c r="D17" s="721"/>
      <c r="E17" s="721"/>
      <c r="F17" s="721"/>
      <c r="G17" s="721"/>
      <c r="H17" s="717" t="str">
        <f>IF(D6="YES","N/A",AA17)</f>
        <v>The Qualification plan to validate The change is expected. Supplier must provide a provisional qualification plan related to this change with full testing items.</v>
      </c>
      <c r="I17" s="717"/>
      <c r="J17" s="720"/>
      <c r="K17" s="245" t="str">
        <f>IF(D6="YES","NO","YES")</f>
        <v>YES</v>
      </c>
      <c r="L17" s="320" t="s">
        <v>109</v>
      </c>
      <c r="M17" s="713"/>
      <c r="N17" s="714"/>
      <c r="O17" s="9"/>
      <c r="P17" s="292"/>
      <c r="AA17" s="322" t="str">
        <f>IF(N6="YES","N/A","The Qualification plan to validate The change is expected. Supplier must provide a provisional qualification plan related to this change with full testing items.")</f>
        <v>The Qualification plan to validate The change is expected. Supplier must provide a provisional qualification plan related to this change with full testing items.</v>
      </c>
      <c r="AB17" s="322" t="s">
        <v>131</v>
      </c>
      <c r="AC17" s="316"/>
    </row>
    <row r="18" spans="1:29" ht="78" customHeight="1">
      <c r="A18" s="303"/>
      <c r="B18" s="309">
        <v>4</v>
      </c>
      <c r="C18" s="716" t="s">
        <v>114</v>
      </c>
      <c r="D18" s="716"/>
      <c r="E18" s="716"/>
      <c r="F18" s="716"/>
      <c r="G18" s="716"/>
      <c r="H18" s="720" t="s">
        <v>132</v>
      </c>
      <c r="I18" s="720"/>
      <c r="J18" s="720"/>
      <c r="K18" s="245" t="s">
        <v>108</v>
      </c>
      <c r="L18" s="320" t="s">
        <v>109</v>
      </c>
      <c r="M18" s="713"/>
      <c r="N18" s="714"/>
      <c r="O18" s="10"/>
      <c r="P18" s="292"/>
      <c r="AC18" s="316"/>
    </row>
    <row r="19" spans="1:29" ht="81" customHeight="1">
      <c r="A19" s="303"/>
      <c r="B19" s="309">
        <v>5</v>
      </c>
      <c r="C19" s="716" t="s">
        <v>115</v>
      </c>
      <c r="D19" s="716"/>
      <c r="E19" s="716"/>
      <c r="F19" s="716"/>
      <c r="G19" s="716"/>
      <c r="H19" s="720" t="str">
        <f>IF(D9="YES",AB19,AA19)</f>
        <v>Traceability proposal shall describe how to trace back when the change is implemented, and how to determine if a specific device was produced before or after the change.
It must also include details on part marking for old and new part(s), reel and box labelling,  old and new Supplier "part number naming" description ....</v>
      </c>
      <c r="I19" s="720"/>
      <c r="J19" s="720"/>
      <c r="K19" s="245" t="s">
        <v>108</v>
      </c>
      <c r="L19" s="320" t="s">
        <v>109</v>
      </c>
      <c r="M19" s="713"/>
      <c r="N19" s="714"/>
      <c r="O19" s="9"/>
      <c r="P19" s="292"/>
      <c r="AA19" s="322" t="s">
        <v>116</v>
      </c>
      <c r="AB19" s="322" t="s">
        <v>133</v>
      </c>
      <c r="AC19" s="316"/>
    </row>
    <row r="20" spans="1:29" ht="97.15" customHeight="1">
      <c r="A20" s="303"/>
      <c r="B20" s="309">
        <v>6</v>
      </c>
      <c r="C20" s="718" t="s">
        <v>200</v>
      </c>
      <c r="D20" s="719"/>
      <c r="E20" s="719"/>
      <c r="F20" s="719"/>
      <c r="G20" s="719"/>
      <c r="H20" s="717" t="str">
        <f>IF(D6="YES","N/A",AA20)</f>
        <v>The supplier to provide the Risk Mitigation Test Plan for the change. This is intended to show (through test plan) that the risk is low and there are no side effects. Include results/plan from any prior generic supplier or sub-supplier self validation tests, and also affected Veoneer P/N qualification tests if applicable.</v>
      </c>
      <c r="I20" s="717"/>
      <c r="J20" s="720"/>
      <c r="K20" s="245" t="str">
        <f>IF(D6="YES","NO","YES")</f>
        <v>YES</v>
      </c>
      <c r="L20" s="320" t="s">
        <v>109</v>
      </c>
      <c r="M20" s="713"/>
      <c r="N20" s="714"/>
      <c r="O20" s="9"/>
      <c r="P20" s="292"/>
      <c r="AA20" s="322" t="s">
        <v>215</v>
      </c>
      <c r="AB20" s="322" t="s">
        <v>131</v>
      </c>
      <c r="AC20" s="316"/>
    </row>
    <row r="21" spans="1:29" ht="58.15" customHeight="1">
      <c r="A21" s="303"/>
      <c r="B21" s="309">
        <v>7</v>
      </c>
      <c r="C21" s="718" t="s">
        <v>117</v>
      </c>
      <c r="D21" s="723"/>
      <c r="E21" s="723"/>
      <c r="F21" s="723"/>
      <c r="G21" s="723"/>
      <c r="H21" s="717" t="s">
        <v>118</v>
      </c>
      <c r="I21" s="717"/>
      <c r="J21" s="724"/>
      <c r="K21" s="245" t="s">
        <v>108</v>
      </c>
      <c r="L21" s="320" t="s">
        <v>109</v>
      </c>
      <c r="M21" s="713"/>
      <c r="N21" s="714"/>
      <c r="O21" s="9"/>
      <c r="P21" s="292"/>
      <c r="AC21" s="316"/>
    </row>
    <row r="22" spans="1:29" ht="73.150000000000006" customHeight="1">
      <c r="A22" s="303"/>
      <c r="B22" s="309">
        <v>8</v>
      </c>
      <c r="C22" s="716" t="s">
        <v>119</v>
      </c>
      <c r="D22" s="716"/>
      <c r="E22" s="716"/>
      <c r="F22" s="716"/>
      <c r="G22" s="716"/>
      <c r="H22" s="717" t="s">
        <v>134</v>
      </c>
      <c r="I22" s="717"/>
      <c r="J22" s="717"/>
      <c r="K22" s="245" t="s">
        <v>108</v>
      </c>
      <c r="L22" s="320" t="s">
        <v>109</v>
      </c>
      <c r="M22" s="713"/>
      <c r="N22" s="714"/>
      <c r="O22" s="9"/>
      <c r="P22" s="292"/>
      <c r="AC22" s="316"/>
    </row>
    <row r="23" spans="1:29" ht="162" customHeight="1">
      <c r="A23" s="303"/>
      <c r="B23" s="309">
        <v>9</v>
      </c>
      <c r="C23" s="718" t="s">
        <v>121</v>
      </c>
      <c r="D23" s="719"/>
      <c r="E23" s="719"/>
      <c r="F23" s="719"/>
      <c r="G23" s="719"/>
      <c r="H23" s="720" t="str">
        <f>IF(D6="YES",AB23,AA23)</f>
        <v xml:space="preserve">The supplier to provide a list of proposed items to be delivered in a new PPAP submission.
</v>
      </c>
      <c r="I23" s="720"/>
      <c r="J23" s="720"/>
      <c r="K23" s="245" t="s">
        <v>108</v>
      </c>
      <c r="L23" s="320" t="s">
        <v>109</v>
      </c>
      <c r="M23" s="713"/>
      <c r="N23" s="714"/>
      <c r="O23" s="9"/>
      <c r="P23" s="292"/>
      <c r="Q23" s="321"/>
      <c r="AA23" s="322" t="s">
        <v>135</v>
      </c>
      <c r="AB23" s="322" t="s">
        <v>136</v>
      </c>
      <c r="AC23" s="323" t="s">
        <v>137</v>
      </c>
    </row>
    <row r="24" spans="1:29" ht="15.75" thickBot="1">
      <c r="A24" s="311"/>
      <c r="B24" s="312"/>
      <c r="C24" s="312"/>
      <c r="D24" s="312"/>
      <c r="E24" s="312"/>
      <c r="F24" s="312"/>
      <c r="G24" s="312"/>
      <c r="H24" s="312"/>
      <c r="I24" s="312"/>
      <c r="J24" s="312"/>
      <c r="K24" s="312"/>
      <c r="L24" s="312"/>
      <c r="M24" s="312"/>
      <c r="N24" s="312"/>
      <c r="O24" s="312"/>
      <c r="P24" s="313"/>
      <c r="AC24" s="316"/>
    </row>
    <row r="25" spans="1:29">
      <c r="AC25" s="316"/>
    </row>
    <row r="26" spans="1:29" ht="75.599999999999994" customHeight="1">
      <c r="H26" s="702" t="s">
        <v>50</v>
      </c>
      <c r="I26" s="702"/>
      <c r="J26" s="702"/>
    </row>
  </sheetData>
  <sheetProtection algorithmName="SHA-512" hashValue="vAGv0f+h4nufFgd2Pgce782uoPcCXeB2eza5MEXYdv1Xsfy1xe9ARh5BeZZCi3MQa9K668HGHgyqpKHWVcsx6w==" saltValue="kQ9nGnny+GbmNb1wR0qUdw==" spinCount="100000" sheet="1" formatCells="0" formatColumns="0" formatRows="0" insertRows="0" insertHyperlinks="0" autoFilter="0" pivotTables="0"/>
  <mergeCells count="48">
    <mergeCell ref="B7:C7"/>
    <mergeCell ref="B8:K8"/>
    <mergeCell ref="B6:C6"/>
    <mergeCell ref="D6:G6"/>
    <mergeCell ref="A1:N1"/>
    <mergeCell ref="B3:K3"/>
    <mergeCell ref="B4:C4"/>
    <mergeCell ref="B5:C5"/>
    <mergeCell ref="D4:G4"/>
    <mergeCell ref="D5:H5"/>
    <mergeCell ref="B9:C9"/>
    <mergeCell ref="B10:K10"/>
    <mergeCell ref="B11:E11"/>
    <mergeCell ref="F11:N11"/>
    <mergeCell ref="H17:J17"/>
    <mergeCell ref="M15:N15"/>
    <mergeCell ref="B13:N13"/>
    <mergeCell ref="B14:G14"/>
    <mergeCell ref="H14:J14"/>
    <mergeCell ref="D9:G9"/>
    <mergeCell ref="M14:N14"/>
    <mergeCell ref="C18:G18"/>
    <mergeCell ref="H18:J18"/>
    <mergeCell ref="C15:G15"/>
    <mergeCell ref="H15:J15"/>
    <mergeCell ref="H26:J26"/>
    <mergeCell ref="C19:G19"/>
    <mergeCell ref="H19:J19"/>
    <mergeCell ref="C20:G20"/>
    <mergeCell ref="H20:J20"/>
    <mergeCell ref="C21:G21"/>
    <mergeCell ref="H21:J21"/>
    <mergeCell ref="M21:N21"/>
    <mergeCell ref="M22:N22"/>
    <mergeCell ref="M23:N23"/>
    <mergeCell ref="D7:O7"/>
    <mergeCell ref="M16:N16"/>
    <mergeCell ref="M17:N17"/>
    <mergeCell ref="M18:N18"/>
    <mergeCell ref="M19:N19"/>
    <mergeCell ref="M20:N20"/>
    <mergeCell ref="C22:G22"/>
    <mergeCell ref="H22:J22"/>
    <mergeCell ref="C23:G23"/>
    <mergeCell ref="H23:J23"/>
    <mergeCell ref="C16:G16"/>
    <mergeCell ref="H16:J16"/>
    <mergeCell ref="C17:G17"/>
  </mergeCells>
  <phoneticPr fontId="27" type="noConversion"/>
  <conditionalFormatting sqref="K15:M23 O15:O23">
    <cfRule type="expression" dxfId="6" priority="5">
      <formula>IF($K15="YES",0,1)</formula>
    </cfRule>
  </conditionalFormatting>
  <conditionalFormatting sqref="H17:J17">
    <cfRule type="expression" dxfId="5" priority="4">
      <formula>IF($D$6="YES",1,0)</formula>
    </cfRule>
  </conditionalFormatting>
  <conditionalFormatting sqref="AA17:AB17">
    <cfRule type="expression" dxfId="4" priority="3">
      <formula>IF($D$6="YES",1,0)</formula>
    </cfRule>
  </conditionalFormatting>
  <conditionalFormatting sqref="H20:J20">
    <cfRule type="expression" dxfId="3" priority="2">
      <formula>IF($D$6="YES",1,0)</formula>
    </cfRule>
  </conditionalFormatting>
  <conditionalFormatting sqref="M18">
    <cfRule type="expression" dxfId="2" priority="1">
      <formula>IF($K18="YES",0,1)</formula>
    </cfRule>
  </conditionalFormatting>
  <dataValidations count="3">
    <dataValidation type="list" allowBlank="1" showInputMessage="1" showErrorMessage="1" sqref="L15:L23" xr:uid="{53123883-B602-45D1-B07A-85A44E5EBE97}">
      <formula1>"YES,NO,OPEN"</formula1>
    </dataValidation>
    <dataValidation type="list" allowBlank="1" showInputMessage="1" showErrorMessage="1" sqref="D6:G6 K15:K16 K18:K23" xr:uid="{D5F2C7DD-50EB-44A1-964F-C1DD459AEAF5}">
      <formula1>"YES,NO"</formula1>
    </dataValidation>
    <dataValidation type="list" showInputMessage="1" showErrorMessage="1" sqref="K17" xr:uid="{A229FFBA-1EAE-418F-A321-E550CB8F5547}">
      <formula1>"YES,NO"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3FA1-30DF-4EE5-994E-174FC011DFE9}">
  <sheetPr codeName="Feuil8">
    <tabColor theme="6" tint="0.79998168889431442"/>
  </sheetPr>
  <dimension ref="A1:AD26"/>
  <sheetViews>
    <sheetView showGridLines="0" zoomScaleNormal="100" workbookViewId="0">
      <pane ySplit="8" topLeftCell="A12" activePane="bottomLeft" state="frozen"/>
      <selection activeCell="C14" sqref="C14:G14"/>
      <selection pane="bottomLeft" activeCell="H7" sqref="H7"/>
    </sheetView>
  </sheetViews>
  <sheetFormatPr defaultColWidth="11.5" defaultRowHeight="15"/>
  <cols>
    <col min="1" max="1" width="3.75" customWidth="1"/>
    <col min="2" max="2" width="7.625" customWidth="1"/>
    <col min="3" max="3" width="16.25" customWidth="1"/>
    <col min="4" max="4" width="3.375" customWidth="1"/>
    <col min="5" max="5" width="7.25" customWidth="1"/>
    <col min="6" max="7" width="3.375" customWidth="1"/>
    <col min="8" max="8" width="7.25" customWidth="1"/>
    <col min="9" max="9" width="36.75" customWidth="1"/>
    <col min="10" max="10" width="7.25" customWidth="1"/>
    <col min="11" max="12" width="14.375" customWidth="1"/>
    <col min="13" max="13" width="45.125" customWidth="1"/>
    <col min="14" max="14" width="17.5" customWidth="1"/>
    <col min="15" max="15" width="2.375" customWidth="1"/>
    <col min="16" max="16" width="44.5" customWidth="1"/>
    <col min="17" max="27" width="11.25" customWidth="1"/>
    <col min="28" max="29" width="20.75" style="216" customWidth="1"/>
    <col min="30" max="30" width="35.75" style="216" customWidth="1"/>
    <col min="259" max="259" width="3.375" customWidth="1"/>
    <col min="260" max="260" width="5.25" customWidth="1"/>
    <col min="261" max="261" width="15.5" customWidth="1"/>
    <col min="262" max="267" width="4.25" customWidth="1"/>
    <col min="268" max="268" width="14.75" customWidth="1"/>
    <col min="269" max="269" width="20.5" customWidth="1"/>
    <col min="270" max="270" width="3.375" customWidth="1"/>
    <col min="271" max="271" width="10.25" customWidth="1"/>
    <col min="272" max="283" width="10.375" customWidth="1"/>
    <col min="284" max="285" width="18.75" customWidth="1"/>
    <col min="286" max="286" width="32.25" customWidth="1"/>
    <col min="515" max="515" width="3.375" customWidth="1"/>
    <col min="516" max="516" width="5.25" customWidth="1"/>
    <col min="517" max="517" width="15.5" customWidth="1"/>
    <col min="518" max="523" width="4.25" customWidth="1"/>
    <col min="524" max="524" width="14.75" customWidth="1"/>
    <col min="525" max="525" width="20.5" customWidth="1"/>
    <col min="526" max="526" width="3.375" customWidth="1"/>
    <col min="527" max="527" width="10.25" customWidth="1"/>
    <col min="528" max="539" width="10.375" customWidth="1"/>
    <col min="540" max="541" width="18.75" customWidth="1"/>
    <col min="542" max="542" width="32.25" customWidth="1"/>
    <col min="771" max="771" width="3.375" customWidth="1"/>
    <col min="772" max="772" width="5.25" customWidth="1"/>
    <col min="773" max="773" width="15.5" customWidth="1"/>
    <col min="774" max="779" width="4.25" customWidth="1"/>
    <col min="780" max="780" width="14.75" customWidth="1"/>
    <col min="781" max="781" width="20.5" customWidth="1"/>
    <col min="782" max="782" width="3.375" customWidth="1"/>
    <col min="783" max="783" width="10.25" customWidth="1"/>
    <col min="784" max="795" width="10.375" customWidth="1"/>
    <col min="796" max="797" width="18.75" customWidth="1"/>
    <col min="798" max="798" width="32.25" customWidth="1"/>
    <col min="1027" max="1027" width="3.375" customWidth="1"/>
    <col min="1028" max="1028" width="5.25" customWidth="1"/>
    <col min="1029" max="1029" width="15.5" customWidth="1"/>
    <col min="1030" max="1035" width="4.25" customWidth="1"/>
    <col min="1036" max="1036" width="14.75" customWidth="1"/>
    <col min="1037" max="1037" width="20.5" customWidth="1"/>
    <col min="1038" max="1038" width="3.375" customWidth="1"/>
    <col min="1039" max="1039" width="10.25" customWidth="1"/>
    <col min="1040" max="1051" width="10.375" customWidth="1"/>
    <col min="1052" max="1053" width="18.75" customWidth="1"/>
    <col min="1054" max="1054" width="32.25" customWidth="1"/>
    <col min="1283" max="1283" width="3.375" customWidth="1"/>
    <col min="1284" max="1284" width="5.25" customWidth="1"/>
    <col min="1285" max="1285" width="15.5" customWidth="1"/>
    <col min="1286" max="1291" width="4.25" customWidth="1"/>
    <col min="1292" max="1292" width="14.75" customWidth="1"/>
    <col min="1293" max="1293" width="20.5" customWidth="1"/>
    <col min="1294" max="1294" width="3.375" customWidth="1"/>
    <col min="1295" max="1295" width="10.25" customWidth="1"/>
    <col min="1296" max="1307" width="10.375" customWidth="1"/>
    <col min="1308" max="1309" width="18.75" customWidth="1"/>
    <col min="1310" max="1310" width="32.25" customWidth="1"/>
    <col min="1539" max="1539" width="3.375" customWidth="1"/>
    <col min="1540" max="1540" width="5.25" customWidth="1"/>
    <col min="1541" max="1541" width="15.5" customWidth="1"/>
    <col min="1542" max="1547" width="4.25" customWidth="1"/>
    <col min="1548" max="1548" width="14.75" customWidth="1"/>
    <col min="1549" max="1549" width="20.5" customWidth="1"/>
    <col min="1550" max="1550" width="3.375" customWidth="1"/>
    <col min="1551" max="1551" width="10.25" customWidth="1"/>
    <col min="1552" max="1563" width="10.375" customWidth="1"/>
    <col min="1564" max="1565" width="18.75" customWidth="1"/>
    <col min="1566" max="1566" width="32.25" customWidth="1"/>
    <col min="1795" max="1795" width="3.375" customWidth="1"/>
    <col min="1796" max="1796" width="5.25" customWidth="1"/>
    <col min="1797" max="1797" width="15.5" customWidth="1"/>
    <col min="1798" max="1803" width="4.25" customWidth="1"/>
    <col min="1804" max="1804" width="14.75" customWidth="1"/>
    <col min="1805" max="1805" width="20.5" customWidth="1"/>
    <col min="1806" max="1806" width="3.375" customWidth="1"/>
    <col min="1807" max="1807" width="10.25" customWidth="1"/>
    <col min="1808" max="1819" width="10.375" customWidth="1"/>
    <col min="1820" max="1821" width="18.75" customWidth="1"/>
    <col min="1822" max="1822" width="32.25" customWidth="1"/>
    <col min="2051" max="2051" width="3.375" customWidth="1"/>
    <col min="2052" max="2052" width="5.25" customWidth="1"/>
    <col min="2053" max="2053" width="15.5" customWidth="1"/>
    <col min="2054" max="2059" width="4.25" customWidth="1"/>
    <col min="2060" max="2060" width="14.75" customWidth="1"/>
    <col min="2061" max="2061" width="20.5" customWidth="1"/>
    <col min="2062" max="2062" width="3.375" customWidth="1"/>
    <col min="2063" max="2063" width="10.25" customWidth="1"/>
    <col min="2064" max="2075" width="10.375" customWidth="1"/>
    <col min="2076" max="2077" width="18.75" customWidth="1"/>
    <col min="2078" max="2078" width="32.25" customWidth="1"/>
    <col min="2307" max="2307" width="3.375" customWidth="1"/>
    <col min="2308" max="2308" width="5.25" customWidth="1"/>
    <col min="2309" max="2309" width="15.5" customWidth="1"/>
    <col min="2310" max="2315" width="4.25" customWidth="1"/>
    <col min="2316" max="2316" width="14.75" customWidth="1"/>
    <col min="2317" max="2317" width="20.5" customWidth="1"/>
    <col min="2318" max="2318" width="3.375" customWidth="1"/>
    <col min="2319" max="2319" width="10.25" customWidth="1"/>
    <col min="2320" max="2331" width="10.375" customWidth="1"/>
    <col min="2332" max="2333" width="18.75" customWidth="1"/>
    <col min="2334" max="2334" width="32.25" customWidth="1"/>
    <col min="2563" max="2563" width="3.375" customWidth="1"/>
    <col min="2564" max="2564" width="5.25" customWidth="1"/>
    <col min="2565" max="2565" width="15.5" customWidth="1"/>
    <col min="2566" max="2571" width="4.25" customWidth="1"/>
    <col min="2572" max="2572" width="14.75" customWidth="1"/>
    <col min="2573" max="2573" width="20.5" customWidth="1"/>
    <col min="2574" max="2574" width="3.375" customWidth="1"/>
    <col min="2575" max="2575" width="10.25" customWidth="1"/>
    <col min="2576" max="2587" width="10.375" customWidth="1"/>
    <col min="2588" max="2589" width="18.75" customWidth="1"/>
    <col min="2590" max="2590" width="32.25" customWidth="1"/>
    <col min="2819" max="2819" width="3.375" customWidth="1"/>
    <col min="2820" max="2820" width="5.25" customWidth="1"/>
    <col min="2821" max="2821" width="15.5" customWidth="1"/>
    <col min="2822" max="2827" width="4.25" customWidth="1"/>
    <col min="2828" max="2828" width="14.75" customWidth="1"/>
    <col min="2829" max="2829" width="20.5" customWidth="1"/>
    <col min="2830" max="2830" width="3.375" customWidth="1"/>
    <col min="2831" max="2831" width="10.25" customWidth="1"/>
    <col min="2832" max="2843" width="10.375" customWidth="1"/>
    <col min="2844" max="2845" width="18.75" customWidth="1"/>
    <col min="2846" max="2846" width="32.25" customWidth="1"/>
    <col min="3075" max="3075" width="3.375" customWidth="1"/>
    <col min="3076" max="3076" width="5.25" customWidth="1"/>
    <col min="3077" max="3077" width="15.5" customWidth="1"/>
    <col min="3078" max="3083" width="4.25" customWidth="1"/>
    <col min="3084" max="3084" width="14.75" customWidth="1"/>
    <col min="3085" max="3085" width="20.5" customWidth="1"/>
    <col min="3086" max="3086" width="3.375" customWidth="1"/>
    <col min="3087" max="3087" width="10.25" customWidth="1"/>
    <col min="3088" max="3099" width="10.375" customWidth="1"/>
    <col min="3100" max="3101" width="18.75" customWidth="1"/>
    <col min="3102" max="3102" width="32.25" customWidth="1"/>
    <col min="3331" max="3331" width="3.375" customWidth="1"/>
    <col min="3332" max="3332" width="5.25" customWidth="1"/>
    <col min="3333" max="3333" width="15.5" customWidth="1"/>
    <col min="3334" max="3339" width="4.25" customWidth="1"/>
    <col min="3340" max="3340" width="14.75" customWidth="1"/>
    <col min="3341" max="3341" width="20.5" customWidth="1"/>
    <col min="3342" max="3342" width="3.375" customWidth="1"/>
    <col min="3343" max="3343" width="10.25" customWidth="1"/>
    <col min="3344" max="3355" width="10.375" customWidth="1"/>
    <col min="3356" max="3357" width="18.75" customWidth="1"/>
    <col min="3358" max="3358" width="32.25" customWidth="1"/>
    <col min="3587" max="3587" width="3.375" customWidth="1"/>
    <col min="3588" max="3588" width="5.25" customWidth="1"/>
    <col min="3589" max="3589" width="15.5" customWidth="1"/>
    <col min="3590" max="3595" width="4.25" customWidth="1"/>
    <col min="3596" max="3596" width="14.75" customWidth="1"/>
    <col min="3597" max="3597" width="20.5" customWidth="1"/>
    <col min="3598" max="3598" width="3.375" customWidth="1"/>
    <col min="3599" max="3599" width="10.25" customWidth="1"/>
    <col min="3600" max="3611" width="10.375" customWidth="1"/>
    <col min="3612" max="3613" width="18.75" customWidth="1"/>
    <col min="3614" max="3614" width="32.25" customWidth="1"/>
    <col min="3843" max="3843" width="3.375" customWidth="1"/>
    <col min="3844" max="3844" width="5.25" customWidth="1"/>
    <col min="3845" max="3845" width="15.5" customWidth="1"/>
    <col min="3846" max="3851" width="4.25" customWidth="1"/>
    <col min="3852" max="3852" width="14.75" customWidth="1"/>
    <col min="3853" max="3853" width="20.5" customWidth="1"/>
    <col min="3854" max="3854" width="3.375" customWidth="1"/>
    <col min="3855" max="3855" width="10.25" customWidth="1"/>
    <col min="3856" max="3867" width="10.375" customWidth="1"/>
    <col min="3868" max="3869" width="18.75" customWidth="1"/>
    <col min="3870" max="3870" width="32.25" customWidth="1"/>
    <col min="4099" max="4099" width="3.375" customWidth="1"/>
    <col min="4100" max="4100" width="5.25" customWidth="1"/>
    <col min="4101" max="4101" width="15.5" customWidth="1"/>
    <col min="4102" max="4107" width="4.25" customWidth="1"/>
    <col min="4108" max="4108" width="14.75" customWidth="1"/>
    <col min="4109" max="4109" width="20.5" customWidth="1"/>
    <col min="4110" max="4110" width="3.375" customWidth="1"/>
    <col min="4111" max="4111" width="10.25" customWidth="1"/>
    <col min="4112" max="4123" width="10.375" customWidth="1"/>
    <col min="4124" max="4125" width="18.75" customWidth="1"/>
    <col min="4126" max="4126" width="32.25" customWidth="1"/>
    <col min="4355" max="4355" width="3.375" customWidth="1"/>
    <col min="4356" max="4356" width="5.25" customWidth="1"/>
    <col min="4357" max="4357" width="15.5" customWidth="1"/>
    <col min="4358" max="4363" width="4.25" customWidth="1"/>
    <col min="4364" max="4364" width="14.75" customWidth="1"/>
    <col min="4365" max="4365" width="20.5" customWidth="1"/>
    <col min="4366" max="4366" width="3.375" customWidth="1"/>
    <col min="4367" max="4367" width="10.25" customWidth="1"/>
    <col min="4368" max="4379" width="10.375" customWidth="1"/>
    <col min="4380" max="4381" width="18.75" customWidth="1"/>
    <col min="4382" max="4382" width="32.25" customWidth="1"/>
    <col min="4611" max="4611" width="3.375" customWidth="1"/>
    <col min="4612" max="4612" width="5.25" customWidth="1"/>
    <col min="4613" max="4613" width="15.5" customWidth="1"/>
    <col min="4614" max="4619" width="4.25" customWidth="1"/>
    <col min="4620" max="4620" width="14.75" customWidth="1"/>
    <col min="4621" max="4621" width="20.5" customWidth="1"/>
    <col min="4622" max="4622" width="3.375" customWidth="1"/>
    <col min="4623" max="4623" width="10.25" customWidth="1"/>
    <col min="4624" max="4635" width="10.375" customWidth="1"/>
    <col min="4636" max="4637" width="18.75" customWidth="1"/>
    <col min="4638" max="4638" width="32.25" customWidth="1"/>
    <col min="4867" max="4867" width="3.375" customWidth="1"/>
    <col min="4868" max="4868" width="5.25" customWidth="1"/>
    <col min="4869" max="4869" width="15.5" customWidth="1"/>
    <col min="4870" max="4875" width="4.25" customWidth="1"/>
    <col min="4876" max="4876" width="14.75" customWidth="1"/>
    <col min="4877" max="4877" width="20.5" customWidth="1"/>
    <col min="4878" max="4878" width="3.375" customWidth="1"/>
    <col min="4879" max="4879" width="10.25" customWidth="1"/>
    <col min="4880" max="4891" width="10.375" customWidth="1"/>
    <col min="4892" max="4893" width="18.75" customWidth="1"/>
    <col min="4894" max="4894" width="32.25" customWidth="1"/>
    <col min="5123" max="5123" width="3.375" customWidth="1"/>
    <col min="5124" max="5124" width="5.25" customWidth="1"/>
    <col min="5125" max="5125" width="15.5" customWidth="1"/>
    <col min="5126" max="5131" width="4.25" customWidth="1"/>
    <col min="5132" max="5132" width="14.75" customWidth="1"/>
    <col min="5133" max="5133" width="20.5" customWidth="1"/>
    <col min="5134" max="5134" width="3.375" customWidth="1"/>
    <col min="5135" max="5135" width="10.25" customWidth="1"/>
    <col min="5136" max="5147" width="10.375" customWidth="1"/>
    <col min="5148" max="5149" width="18.75" customWidth="1"/>
    <col min="5150" max="5150" width="32.25" customWidth="1"/>
    <col min="5379" max="5379" width="3.375" customWidth="1"/>
    <col min="5380" max="5380" width="5.25" customWidth="1"/>
    <col min="5381" max="5381" width="15.5" customWidth="1"/>
    <col min="5382" max="5387" width="4.25" customWidth="1"/>
    <col min="5388" max="5388" width="14.75" customWidth="1"/>
    <col min="5389" max="5389" width="20.5" customWidth="1"/>
    <col min="5390" max="5390" width="3.375" customWidth="1"/>
    <col min="5391" max="5391" width="10.25" customWidth="1"/>
    <col min="5392" max="5403" width="10.375" customWidth="1"/>
    <col min="5404" max="5405" width="18.75" customWidth="1"/>
    <col min="5406" max="5406" width="32.25" customWidth="1"/>
    <col min="5635" max="5635" width="3.375" customWidth="1"/>
    <col min="5636" max="5636" width="5.25" customWidth="1"/>
    <col min="5637" max="5637" width="15.5" customWidth="1"/>
    <col min="5638" max="5643" width="4.25" customWidth="1"/>
    <col min="5644" max="5644" width="14.75" customWidth="1"/>
    <col min="5645" max="5645" width="20.5" customWidth="1"/>
    <col min="5646" max="5646" width="3.375" customWidth="1"/>
    <col min="5647" max="5647" width="10.25" customWidth="1"/>
    <col min="5648" max="5659" width="10.375" customWidth="1"/>
    <col min="5660" max="5661" width="18.75" customWidth="1"/>
    <col min="5662" max="5662" width="32.25" customWidth="1"/>
    <col min="5891" max="5891" width="3.375" customWidth="1"/>
    <col min="5892" max="5892" width="5.25" customWidth="1"/>
    <col min="5893" max="5893" width="15.5" customWidth="1"/>
    <col min="5894" max="5899" width="4.25" customWidth="1"/>
    <col min="5900" max="5900" width="14.75" customWidth="1"/>
    <col min="5901" max="5901" width="20.5" customWidth="1"/>
    <col min="5902" max="5902" width="3.375" customWidth="1"/>
    <col min="5903" max="5903" width="10.25" customWidth="1"/>
    <col min="5904" max="5915" width="10.375" customWidth="1"/>
    <col min="5916" max="5917" width="18.75" customWidth="1"/>
    <col min="5918" max="5918" width="32.25" customWidth="1"/>
    <col min="6147" max="6147" width="3.375" customWidth="1"/>
    <col min="6148" max="6148" width="5.25" customWidth="1"/>
    <col min="6149" max="6149" width="15.5" customWidth="1"/>
    <col min="6150" max="6155" width="4.25" customWidth="1"/>
    <col min="6156" max="6156" width="14.75" customWidth="1"/>
    <col min="6157" max="6157" width="20.5" customWidth="1"/>
    <col min="6158" max="6158" width="3.375" customWidth="1"/>
    <col min="6159" max="6159" width="10.25" customWidth="1"/>
    <col min="6160" max="6171" width="10.375" customWidth="1"/>
    <col min="6172" max="6173" width="18.75" customWidth="1"/>
    <col min="6174" max="6174" width="32.25" customWidth="1"/>
    <col min="6403" max="6403" width="3.375" customWidth="1"/>
    <col min="6404" max="6404" width="5.25" customWidth="1"/>
    <col min="6405" max="6405" width="15.5" customWidth="1"/>
    <col min="6406" max="6411" width="4.25" customWidth="1"/>
    <col min="6412" max="6412" width="14.75" customWidth="1"/>
    <col min="6413" max="6413" width="20.5" customWidth="1"/>
    <col min="6414" max="6414" width="3.375" customWidth="1"/>
    <col min="6415" max="6415" width="10.25" customWidth="1"/>
    <col min="6416" max="6427" width="10.375" customWidth="1"/>
    <col min="6428" max="6429" width="18.75" customWidth="1"/>
    <col min="6430" max="6430" width="32.25" customWidth="1"/>
    <col min="6659" max="6659" width="3.375" customWidth="1"/>
    <col min="6660" max="6660" width="5.25" customWidth="1"/>
    <col min="6661" max="6661" width="15.5" customWidth="1"/>
    <col min="6662" max="6667" width="4.25" customWidth="1"/>
    <col min="6668" max="6668" width="14.75" customWidth="1"/>
    <col min="6669" max="6669" width="20.5" customWidth="1"/>
    <col min="6670" max="6670" width="3.375" customWidth="1"/>
    <col min="6671" max="6671" width="10.25" customWidth="1"/>
    <col min="6672" max="6683" width="10.375" customWidth="1"/>
    <col min="6684" max="6685" width="18.75" customWidth="1"/>
    <col min="6686" max="6686" width="32.25" customWidth="1"/>
    <col min="6915" max="6915" width="3.375" customWidth="1"/>
    <col min="6916" max="6916" width="5.25" customWidth="1"/>
    <col min="6917" max="6917" width="15.5" customWidth="1"/>
    <col min="6918" max="6923" width="4.25" customWidth="1"/>
    <col min="6924" max="6924" width="14.75" customWidth="1"/>
    <col min="6925" max="6925" width="20.5" customWidth="1"/>
    <col min="6926" max="6926" width="3.375" customWidth="1"/>
    <col min="6927" max="6927" width="10.25" customWidth="1"/>
    <col min="6928" max="6939" width="10.375" customWidth="1"/>
    <col min="6940" max="6941" width="18.75" customWidth="1"/>
    <col min="6942" max="6942" width="32.25" customWidth="1"/>
    <col min="7171" max="7171" width="3.375" customWidth="1"/>
    <col min="7172" max="7172" width="5.25" customWidth="1"/>
    <col min="7173" max="7173" width="15.5" customWidth="1"/>
    <col min="7174" max="7179" width="4.25" customWidth="1"/>
    <col min="7180" max="7180" width="14.75" customWidth="1"/>
    <col min="7181" max="7181" width="20.5" customWidth="1"/>
    <col min="7182" max="7182" width="3.375" customWidth="1"/>
    <col min="7183" max="7183" width="10.25" customWidth="1"/>
    <col min="7184" max="7195" width="10.375" customWidth="1"/>
    <col min="7196" max="7197" width="18.75" customWidth="1"/>
    <col min="7198" max="7198" width="32.25" customWidth="1"/>
    <col min="7427" max="7427" width="3.375" customWidth="1"/>
    <col min="7428" max="7428" width="5.25" customWidth="1"/>
    <col min="7429" max="7429" width="15.5" customWidth="1"/>
    <col min="7430" max="7435" width="4.25" customWidth="1"/>
    <col min="7436" max="7436" width="14.75" customWidth="1"/>
    <col min="7437" max="7437" width="20.5" customWidth="1"/>
    <col min="7438" max="7438" width="3.375" customWidth="1"/>
    <col min="7439" max="7439" width="10.25" customWidth="1"/>
    <col min="7440" max="7451" width="10.375" customWidth="1"/>
    <col min="7452" max="7453" width="18.75" customWidth="1"/>
    <col min="7454" max="7454" width="32.25" customWidth="1"/>
    <col min="7683" max="7683" width="3.375" customWidth="1"/>
    <col min="7684" max="7684" width="5.25" customWidth="1"/>
    <col min="7685" max="7685" width="15.5" customWidth="1"/>
    <col min="7686" max="7691" width="4.25" customWidth="1"/>
    <col min="7692" max="7692" width="14.75" customWidth="1"/>
    <col min="7693" max="7693" width="20.5" customWidth="1"/>
    <col min="7694" max="7694" width="3.375" customWidth="1"/>
    <col min="7695" max="7695" width="10.25" customWidth="1"/>
    <col min="7696" max="7707" width="10.375" customWidth="1"/>
    <col min="7708" max="7709" width="18.75" customWidth="1"/>
    <col min="7710" max="7710" width="32.25" customWidth="1"/>
    <col min="7939" max="7939" width="3.375" customWidth="1"/>
    <col min="7940" max="7940" width="5.25" customWidth="1"/>
    <col min="7941" max="7941" width="15.5" customWidth="1"/>
    <col min="7942" max="7947" width="4.25" customWidth="1"/>
    <col min="7948" max="7948" width="14.75" customWidth="1"/>
    <col min="7949" max="7949" width="20.5" customWidth="1"/>
    <col min="7950" max="7950" width="3.375" customWidth="1"/>
    <col min="7951" max="7951" width="10.25" customWidth="1"/>
    <col min="7952" max="7963" width="10.375" customWidth="1"/>
    <col min="7964" max="7965" width="18.75" customWidth="1"/>
    <col min="7966" max="7966" width="32.25" customWidth="1"/>
    <col min="8195" max="8195" width="3.375" customWidth="1"/>
    <col min="8196" max="8196" width="5.25" customWidth="1"/>
    <col min="8197" max="8197" width="15.5" customWidth="1"/>
    <col min="8198" max="8203" width="4.25" customWidth="1"/>
    <col min="8204" max="8204" width="14.75" customWidth="1"/>
    <col min="8205" max="8205" width="20.5" customWidth="1"/>
    <col min="8206" max="8206" width="3.375" customWidth="1"/>
    <col min="8207" max="8207" width="10.25" customWidth="1"/>
    <col min="8208" max="8219" width="10.375" customWidth="1"/>
    <col min="8220" max="8221" width="18.75" customWidth="1"/>
    <col min="8222" max="8222" width="32.25" customWidth="1"/>
    <col min="8451" max="8451" width="3.375" customWidth="1"/>
    <col min="8452" max="8452" width="5.25" customWidth="1"/>
    <col min="8453" max="8453" width="15.5" customWidth="1"/>
    <col min="8454" max="8459" width="4.25" customWidth="1"/>
    <col min="8460" max="8460" width="14.75" customWidth="1"/>
    <col min="8461" max="8461" width="20.5" customWidth="1"/>
    <col min="8462" max="8462" width="3.375" customWidth="1"/>
    <col min="8463" max="8463" width="10.25" customWidth="1"/>
    <col min="8464" max="8475" width="10.375" customWidth="1"/>
    <col min="8476" max="8477" width="18.75" customWidth="1"/>
    <col min="8478" max="8478" width="32.25" customWidth="1"/>
    <col min="8707" max="8707" width="3.375" customWidth="1"/>
    <col min="8708" max="8708" width="5.25" customWidth="1"/>
    <col min="8709" max="8709" width="15.5" customWidth="1"/>
    <col min="8710" max="8715" width="4.25" customWidth="1"/>
    <col min="8716" max="8716" width="14.75" customWidth="1"/>
    <col min="8717" max="8717" width="20.5" customWidth="1"/>
    <col min="8718" max="8718" width="3.375" customWidth="1"/>
    <col min="8719" max="8719" width="10.25" customWidth="1"/>
    <col min="8720" max="8731" width="10.375" customWidth="1"/>
    <col min="8732" max="8733" width="18.75" customWidth="1"/>
    <col min="8734" max="8734" width="32.25" customWidth="1"/>
    <col min="8963" max="8963" width="3.375" customWidth="1"/>
    <col min="8964" max="8964" width="5.25" customWidth="1"/>
    <col min="8965" max="8965" width="15.5" customWidth="1"/>
    <col min="8966" max="8971" width="4.25" customWidth="1"/>
    <col min="8972" max="8972" width="14.75" customWidth="1"/>
    <col min="8973" max="8973" width="20.5" customWidth="1"/>
    <col min="8974" max="8974" width="3.375" customWidth="1"/>
    <col min="8975" max="8975" width="10.25" customWidth="1"/>
    <col min="8976" max="8987" width="10.375" customWidth="1"/>
    <col min="8988" max="8989" width="18.75" customWidth="1"/>
    <col min="8990" max="8990" width="32.25" customWidth="1"/>
    <col min="9219" max="9219" width="3.375" customWidth="1"/>
    <col min="9220" max="9220" width="5.25" customWidth="1"/>
    <col min="9221" max="9221" width="15.5" customWidth="1"/>
    <col min="9222" max="9227" width="4.25" customWidth="1"/>
    <col min="9228" max="9228" width="14.75" customWidth="1"/>
    <col min="9229" max="9229" width="20.5" customWidth="1"/>
    <col min="9230" max="9230" width="3.375" customWidth="1"/>
    <col min="9231" max="9231" width="10.25" customWidth="1"/>
    <col min="9232" max="9243" width="10.375" customWidth="1"/>
    <col min="9244" max="9245" width="18.75" customWidth="1"/>
    <col min="9246" max="9246" width="32.25" customWidth="1"/>
    <col min="9475" max="9475" width="3.375" customWidth="1"/>
    <col min="9476" max="9476" width="5.25" customWidth="1"/>
    <col min="9477" max="9477" width="15.5" customWidth="1"/>
    <col min="9478" max="9483" width="4.25" customWidth="1"/>
    <col min="9484" max="9484" width="14.75" customWidth="1"/>
    <col min="9485" max="9485" width="20.5" customWidth="1"/>
    <col min="9486" max="9486" width="3.375" customWidth="1"/>
    <col min="9487" max="9487" width="10.25" customWidth="1"/>
    <col min="9488" max="9499" width="10.375" customWidth="1"/>
    <col min="9500" max="9501" width="18.75" customWidth="1"/>
    <col min="9502" max="9502" width="32.25" customWidth="1"/>
    <col min="9731" max="9731" width="3.375" customWidth="1"/>
    <col min="9732" max="9732" width="5.25" customWidth="1"/>
    <col min="9733" max="9733" width="15.5" customWidth="1"/>
    <col min="9734" max="9739" width="4.25" customWidth="1"/>
    <col min="9740" max="9740" width="14.75" customWidth="1"/>
    <col min="9741" max="9741" width="20.5" customWidth="1"/>
    <col min="9742" max="9742" width="3.375" customWidth="1"/>
    <col min="9743" max="9743" width="10.25" customWidth="1"/>
    <col min="9744" max="9755" width="10.375" customWidth="1"/>
    <col min="9756" max="9757" width="18.75" customWidth="1"/>
    <col min="9758" max="9758" width="32.25" customWidth="1"/>
    <col min="9987" max="9987" width="3.375" customWidth="1"/>
    <col min="9988" max="9988" width="5.25" customWidth="1"/>
    <col min="9989" max="9989" width="15.5" customWidth="1"/>
    <col min="9990" max="9995" width="4.25" customWidth="1"/>
    <col min="9996" max="9996" width="14.75" customWidth="1"/>
    <col min="9997" max="9997" width="20.5" customWidth="1"/>
    <col min="9998" max="9998" width="3.375" customWidth="1"/>
    <col min="9999" max="9999" width="10.25" customWidth="1"/>
    <col min="10000" max="10011" width="10.375" customWidth="1"/>
    <col min="10012" max="10013" width="18.75" customWidth="1"/>
    <col min="10014" max="10014" width="32.25" customWidth="1"/>
    <col min="10243" max="10243" width="3.375" customWidth="1"/>
    <col min="10244" max="10244" width="5.25" customWidth="1"/>
    <col min="10245" max="10245" width="15.5" customWidth="1"/>
    <col min="10246" max="10251" width="4.25" customWidth="1"/>
    <col min="10252" max="10252" width="14.75" customWidth="1"/>
    <col min="10253" max="10253" width="20.5" customWidth="1"/>
    <col min="10254" max="10254" width="3.375" customWidth="1"/>
    <col min="10255" max="10255" width="10.25" customWidth="1"/>
    <col min="10256" max="10267" width="10.375" customWidth="1"/>
    <col min="10268" max="10269" width="18.75" customWidth="1"/>
    <col min="10270" max="10270" width="32.25" customWidth="1"/>
    <col min="10499" max="10499" width="3.375" customWidth="1"/>
    <col min="10500" max="10500" width="5.25" customWidth="1"/>
    <col min="10501" max="10501" width="15.5" customWidth="1"/>
    <col min="10502" max="10507" width="4.25" customWidth="1"/>
    <col min="10508" max="10508" width="14.75" customWidth="1"/>
    <col min="10509" max="10509" width="20.5" customWidth="1"/>
    <col min="10510" max="10510" width="3.375" customWidth="1"/>
    <col min="10511" max="10511" width="10.25" customWidth="1"/>
    <col min="10512" max="10523" width="10.375" customWidth="1"/>
    <col min="10524" max="10525" width="18.75" customWidth="1"/>
    <col min="10526" max="10526" width="32.25" customWidth="1"/>
    <col min="10755" max="10755" width="3.375" customWidth="1"/>
    <col min="10756" max="10756" width="5.25" customWidth="1"/>
    <col min="10757" max="10757" width="15.5" customWidth="1"/>
    <col min="10758" max="10763" width="4.25" customWidth="1"/>
    <col min="10764" max="10764" width="14.75" customWidth="1"/>
    <col min="10765" max="10765" width="20.5" customWidth="1"/>
    <col min="10766" max="10766" width="3.375" customWidth="1"/>
    <col min="10767" max="10767" width="10.25" customWidth="1"/>
    <col min="10768" max="10779" width="10.375" customWidth="1"/>
    <col min="10780" max="10781" width="18.75" customWidth="1"/>
    <col min="10782" max="10782" width="32.25" customWidth="1"/>
    <col min="11011" max="11011" width="3.375" customWidth="1"/>
    <col min="11012" max="11012" width="5.25" customWidth="1"/>
    <col min="11013" max="11013" width="15.5" customWidth="1"/>
    <col min="11014" max="11019" width="4.25" customWidth="1"/>
    <col min="11020" max="11020" width="14.75" customWidth="1"/>
    <col min="11021" max="11021" width="20.5" customWidth="1"/>
    <col min="11022" max="11022" width="3.375" customWidth="1"/>
    <col min="11023" max="11023" width="10.25" customWidth="1"/>
    <col min="11024" max="11035" width="10.375" customWidth="1"/>
    <col min="11036" max="11037" width="18.75" customWidth="1"/>
    <col min="11038" max="11038" width="32.25" customWidth="1"/>
    <col min="11267" max="11267" width="3.375" customWidth="1"/>
    <col min="11268" max="11268" width="5.25" customWidth="1"/>
    <col min="11269" max="11269" width="15.5" customWidth="1"/>
    <col min="11270" max="11275" width="4.25" customWidth="1"/>
    <col min="11276" max="11276" width="14.75" customWidth="1"/>
    <col min="11277" max="11277" width="20.5" customWidth="1"/>
    <col min="11278" max="11278" width="3.375" customWidth="1"/>
    <col min="11279" max="11279" width="10.25" customWidth="1"/>
    <col min="11280" max="11291" width="10.375" customWidth="1"/>
    <col min="11292" max="11293" width="18.75" customWidth="1"/>
    <col min="11294" max="11294" width="32.25" customWidth="1"/>
    <col min="11523" max="11523" width="3.375" customWidth="1"/>
    <col min="11524" max="11524" width="5.25" customWidth="1"/>
    <col min="11525" max="11525" width="15.5" customWidth="1"/>
    <col min="11526" max="11531" width="4.25" customWidth="1"/>
    <col min="11532" max="11532" width="14.75" customWidth="1"/>
    <col min="11533" max="11533" width="20.5" customWidth="1"/>
    <col min="11534" max="11534" width="3.375" customWidth="1"/>
    <col min="11535" max="11535" width="10.25" customWidth="1"/>
    <col min="11536" max="11547" width="10.375" customWidth="1"/>
    <col min="11548" max="11549" width="18.75" customWidth="1"/>
    <col min="11550" max="11550" width="32.25" customWidth="1"/>
    <col min="11779" max="11779" width="3.375" customWidth="1"/>
    <col min="11780" max="11780" width="5.25" customWidth="1"/>
    <col min="11781" max="11781" width="15.5" customWidth="1"/>
    <col min="11782" max="11787" width="4.25" customWidth="1"/>
    <col min="11788" max="11788" width="14.75" customWidth="1"/>
    <col min="11789" max="11789" width="20.5" customWidth="1"/>
    <col min="11790" max="11790" width="3.375" customWidth="1"/>
    <col min="11791" max="11791" width="10.25" customWidth="1"/>
    <col min="11792" max="11803" width="10.375" customWidth="1"/>
    <col min="11804" max="11805" width="18.75" customWidth="1"/>
    <col min="11806" max="11806" width="32.25" customWidth="1"/>
    <col min="12035" max="12035" width="3.375" customWidth="1"/>
    <col min="12036" max="12036" width="5.25" customWidth="1"/>
    <col min="12037" max="12037" width="15.5" customWidth="1"/>
    <col min="12038" max="12043" width="4.25" customWidth="1"/>
    <col min="12044" max="12044" width="14.75" customWidth="1"/>
    <col min="12045" max="12045" width="20.5" customWidth="1"/>
    <col min="12046" max="12046" width="3.375" customWidth="1"/>
    <col min="12047" max="12047" width="10.25" customWidth="1"/>
    <col min="12048" max="12059" width="10.375" customWidth="1"/>
    <col min="12060" max="12061" width="18.75" customWidth="1"/>
    <col min="12062" max="12062" width="32.25" customWidth="1"/>
    <col min="12291" max="12291" width="3.375" customWidth="1"/>
    <col min="12292" max="12292" width="5.25" customWidth="1"/>
    <col min="12293" max="12293" width="15.5" customWidth="1"/>
    <col min="12294" max="12299" width="4.25" customWidth="1"/>
    <col min="12300" max="12300" width="14.75" customWidth="1"/>
    <col min="12301" max="12301" width="20.5" customWidth="1"/>
    <col min="12302" max="12302" width="3.375" customWidth="1"/>
    <col min="12303" max="12303" width="10.25" customWidth="1"/>
    <col min="12304" max="12315" width="10.375" customWidth="1"/>
    <col min="12316" max="12317" width="18.75" customWidth="1"/>
    <col min="12318" max="12318" width="32.25" customWidth="1"/>
    <col min="12547" max="12547" width="3.375" customWidth="1"/>
    <col min="12548" max="12548" width="5.25" customWidth="1"/>
    <col min="12549" max="12549" width="15.5" customWidth="1"/>
    <col min="12550" max="12555" width="4.25" customWidth="1"/>
    <col min="12556" max="12556" width="14.75" customWidth="1"/>
    <col min="12557" max="12557" width="20.5" customWidth="1"/>
    <col min="12558" max="12558" width="3.375" customWidth="1"/>
    <col min="12559" max="12559" width="10.25" customWidth="1"/>
    <col min="12560" max="12571" width="10.375" customWidth="1"/>
    <col min="12572" max="12573" width="18.75" customWidth="1"/>
    <col min="12574" max="12574" width="32.25" customWidth="1"/>
    <col min="12803" max="12803" width="3.375" customWidth="1"/>
    <col min="12804" max="12804" width="5.25" customWidth="1"/>
    <col min="12805" max="12805" width="15.5" customWidth="1"/>
    <col min="12806" max="12811" width="4.25" customWidth="1"/>
    <col min="12812" max="12812" width="14.75" customWidth="1"/>
    <col min="12813" max="12813" width="20.5" customWidth="1"/>
    <col min="12814" max="12814" width="3.375" customWidth="1"/>
    <col min="12815" max="12815" width="10.25" customWidth="1"/>
    <col min="12816" max="12827" width="10.375" customWidth="1"/>
    <col min="12828" max="12829" width="18.75" customWidth="1"/>
    <col min="12830" max="12830" width="32.25" customWidth="1"/>
    <col min="13059" max="13059" width="3.375" customWidth="1"/>
    <col min="13060" max="13060" width="5.25" customWidth="1"/>
    <col min="13061" max="13061" width="15.5" customWidth="1"/>
    <col min="13062" max="13067" width="4.25" customWidth="1"/>
    <col min="13068" max="13068" width="14.75" customWidth="1"/>
    <col min="13069" max="13069" width="20.5" customWidth="1"/>
    <col min="13070" max="13070" width="3.375" customWidth="1"/>
    <col min="13071" max="13071" width="10.25" customWidth="1"/>
    <col min="13072" max="13083" width="10.375" customWidth="1"/>
    <col min="13084" max="13085" width="18.75" customWidth="1"/>
    <col min="13086" max="13086" width="32.25" customWidth="1"/>
    <col min="13315" max="13315" width="3.375" customWidth="1"/>
    <col min="13316" max="13316" width="5.25" customWidth="1"/>
    <col min="13317" max="13317" width="15.5" customWidth="1"/>
    <col min="13318" max="13323" width="4.25" customWidth="1"/>
    <col min="13324" max="13324" width="14.75" customWidth="1"/>
    <col min="13325" max="13325" width="20.5" customWidth="1"/>
    <col min="13326" max="13326" width="3.375" customWidth="1"/>
    <col min="13327" max="13327" width="10.25" customWidth="1"/>
    <col min="13328" max="13339" width="10.375" customWidth="1"/>
    <col min="13340" max="13341" width="18.75" customWidth="1"/>
    <col min="13342" max="13342" width="32.25" customWidth="1"/>
    <col min="13571" max="13571" width="3.375" customWidth="1"/>
    <col min="13572" max="13572" width="5.25" customWidth="1"/>
    <col min="13573" max="13573" width="15.5" customWidth="1"/>
    <col min="13574" max="13579" width="4.25" customWidth="1"/>
    <col min="13580" max="13580" width="14.75" customWidth="1"/>
    <col min="13581" max="13581" width="20.5" customWidth="1"/>
    <col min="13582" max="13582" width="3.375" customWidth="1"/>
    <col min="13583" max="13583" width="10.25" customWidth="1"/>
    <col min="13584" max="13595" width="10.375" customWidth="1"/>
    <col min="13596" max="13597" width="18.75" customWidth="1"/>
    <col min="13598" max="13598" width="32.25" customWidth="1"/>
    <col min="13827" max="13827" width="3.375" customWidth="1"/>
    <col min="13828" max="13828" width="5.25" customWidth="1"/>
    <col min="13829" max="13829" width="15.5" customWidth="1"/>
    <col min="13830" max="13835" width="4.25" customWidth="1"/>
    <col min="13836" max="13836" width="14.75" customWidth="1"/>
    <col min="13837" max="13837" width="20.5" customWidth="1"/>
    <col min="13838" max="13838" width="3.375" customWidth="1"/>
    <col min="13839" max="13839" width="10.25" customWidth="1"/>
    <col min="13840" max="13851" width="10.375" customWidth="1"/>
    <col min="13852" max="13853" width="18.75" customWidth="1"/>
    <col min="13854" max="13854" width="32.25" customWidth="1"/>
    <col min="14083" max="14083" width="3.375" customWidth="1"/>
    <col min="14084" max="14084" width="5.25" customWidth="1"/>
    <col min="14085" max="14085" width="15.5" customWidth="1"/>
    <col min="14086" max="14091" width="4.25" customWidth="1"/>
    <col min="14092" max="14092" width="14.75" customWidth="1"/>
    <col min="14093" max="14093" width="20.5" customWidth="1"/>
    <col min="14094" max="14094" width="3.375" customWidth="1"/>
    <col min="14095" max="14095" width="10.25" customWidth="1"/>
    <col min="14096" max="14107" width="10.375" customWidth="1"/>
    <col min="14108" max="14109" width="18.75" customWidth="1"/>
    <col min="14110" max="14110" width="32.25" customWidth="1"/>
    <col min="14339" max="14339" width="3.375" customWidth="1"/>
    <col min="14340" max="14340" width="5.25" customWidth="1"/>
    <col min="14341" max="14341" width="15.5" customWidth="1"/>
    <col min="14342" max="14347" width="4.25" customWidth="1"/>
    <col min="14348" max="14348" width="14.75" customWidth="1"/>
    <col min="14349" max="14349" width="20.5" customWidth="1"/>
    <col min="14350" max="14350" width="3.375" customWidth="1"/>
    <col min="14351" max="14351" width="10.25" customWidth="1"/>
    <col min="14352" max="14363" width="10.375" customWidth="1"/>
    <col min="14364" max="14365" width="18.75" customWidth="1"/>
    <col min="14366" max="14366" width="32.25" customWidth="1"/>
    <col min="14595" max="14595" width="3.375" customWidth="1"/>
    <col min="14596" max="14596" width="5.25" customWidth="1"/>
    <col min="14597" max="14597" width="15.5" customWidth="1"/>
    <col min="14598" max="14603" width="4.25" customWidth="1"/>
    <col min="14604" max="14604" width="14.75" customWidth="1"/>
    <col min="14605" max="14605" width="20.5" customWidth="1"/>
    <col min="14606" max="14606" width="3.375" customWidth="1"/>
    <col min="14607" max="14607" width="10.25" customWidth="1"/>
    <col min="14608" max="14619" width="10.375" customWidth="1"/>
    <col min="14620" max="14621" width="18.75" customWidth="1"/>
    <col min="14622" max="14622" width="32.25" customWidth="1"/>
    <col min="14851" max="14851" width="3.375" customWidth="1"/>
    <col min="14852" max="14852" width="5.25" customWidth="1"/>
    <col min="14853" max="14853" width="15.5" customWidth="1"/>
    <col min="14854" max="14859" width="4.25" customWidth="1"/>
    <col min="14860" max="14860" width="14.75" customWidth="1"/>
    <col min="14861" max="14861" width="20.5" customWidth="1"/>
    <col min="14862" max="14862" width="3.375" customWidth="1"/>
    <col min="14863" max="14863" width="10.25" customWidth="1"/>
    <col min="14864" max="14875" width="10.375" customWidth="1"/>
    <col min="14876" max="14877" width="18.75" customWidth="1"/>
    <col min="14878" max="14878" width="32.25" customWidth="1"/>
    <col min="15107" max="15107" width="3.375" customWidth="1"/>
    <col min="15108" max="15108" width="5.25" customWidth="1"/>
    <col min="15109" max="15109" width="15.5" customWidth="1"/>
    <col min="15110" max="15115" width="4.25" customWidth="1"/>
    <col min="15116" max="15116" width="14.75" customWidth="1"/>
    <col min="15117" max="15117" width="20.5" customWidth="1"/>
    <col min="15118" max="15118" width="3.375" customWidth="1"/>
    <col min="15119" max="15119" width="10.25" customWidth="1"/>
    <col min="15120" max="15131" width="10.375" customWidth="1"/>
    <col min="15132" max="15133" width="18.75" customWidth="1"/>
    <col min="15134" max="15134" width="32.25" customWidth="1"/>
    <col min="15363" max="15363" width="3.375" customWidth="1"/>
    <col min="15364" max="15364" width="5.25" customWidth="1"/>
    <col min="15365" max="15365" width="15.5" customWidth="1"/>
    <col min="15366" max="15371" width="4.25" customWidth="1"/>
    <col min="15372" max="15372" width="14.75" customWidth="1"/>
    <col min="15373" max="15373" width="20.5" customWidth="1"/>
    <col min="15374" max="15374" width="3.375" customWidth="1"/>
    <col min="15375" max="15375" width="10.25" customWidth="1"/>
    <col min="15376" max="15387" width="10.375" customWidth="1"/>
    <col min="15388" max="15389" width="18.75" customWidth="1"/>
    <col min="15390" max="15390" width="32.25" customWidth="1"/>
    <col min="15619" max="15619" width="3.375" customWidth="1"/>
    <col min="15620" max="15620" width="5.25" customWidth="1"/>
    <col min="15621" max="15621" width="15.5" customWidth="1"/>
    <col min="15622" max="15627" width="4.25" customWidth="1"/>
    <col min="15628" max="15628" width="14.75" customWidth="1"/>
    <col min="15629" max="15629" width="20.5" customWidth="1"/>
    <col min="15630" max="15630" width="3.375" customWidth="1"/>
    <col min="15631" max="15631" width="10.25" customWidth="1"/>
    <col min="15632" max="15643" width="10.375" customWidth="1"/>
    <col min="15644" max="15645" width="18.75" customWidth="1"/>
    <col min="15646" max="15646" width="32.25" customWidth="1"/>
    <col min="15875" max="15875" width="3.375" customWidth="1"/>
    <col min="15876" max="15876" width="5.25" customWidth="1"/>
    <col min="15877" max="15877" width="15.5" customWidth="1"/>
    <col min="15878" max="15883" width="4.25" customWidth="1"/>
    <col min="15884" max="15884" width="14.75" customWidth="1"/>
    <col min="15885" max="15885" width="20.5" customWidth="1"/>
    <col min="15886" max="15886" width="3.375" customWidth="1"/>
    <col min="15887" max="15887" width="10.25" customWidth="1"/>
    <col min="15888" max="15899" width="10.375" customWidth="1"/>
    <col min="15900" max="15901" width="18.75" customWidth="1"/>
    <col min="15902" max="15902" width="32.25" customWidth="1"/>
    <col min="16131" max="16131" width="3.375" customWidth="1"/>
    <col min="16132" max="16132" width="5.25" customWidth="1"/>
    <col min="16133" max="16133" width="15.5" customWidth="1"/>
    <col min="16134" max="16139" width="4.25" customWidth="1"/>
    <col min="16140" max="16140" width="14.75" customWidth="1"/>
    <col min="16141" max="16141" width="20.5" customWidth="1"/>
    <col min="16142" max="16142" width="3.375" customWidth="1"/>
    <col min="16143" max="16143" width="10.25" customWidth="1"/>
    <col min="16144" max="16155" width="10.375" customWidth="1"/>
    <col min="16156" max="16157" width="18.75" customWidth="1"/>
    <col min="16158" max="16158" width="32.25" customWidth="1"/>
  </cols>
  <sheetData>
    <row r="1" spans="1:27" ht="60" customHeight="1" thickBot="1">
      <c r="A1" s="791" t="s">
        <v>138</v>
      </c>
      <c r="B1" s="792"/>
      <c r="C1" s="792"/>
      <c r="D1" s="792"/>
      <c r="E1" s="792"/>
      <c r="F1" s="792"/>
      <c r="G1" s="792"/>
      <c r="H1" s="792"/>
      <c r="I1" s="792"/>
      <c r="J1" s="792"/>
      <c r="K1" s="792"/>
      <c r="L1" s="792"/>
      <c r="M1" s="792"/>
      <c r="N1" s="325"/>
      <c r="O1" s="326"/>
    </row>
    <row r="2" spans="1:27" ht="10.15" customHeight="1" thickBot="1">
      <c r="A2" s="217"/>
      <c r="B2" s="217" t="s">
        <v>96</v>
      </c>
      <c r="C2" s="217" t="s">
        <v>97</v>
      </c>
      <c r="D2" s="217"/>
      <c r="E2" s="217"/>
      <c r="F2" s="217"/>
      <c r="G2" s="217" t="s">
        <v>50</v>
      </c>
      <c r="H2" s="217"/>
      <c r="I2" s="217"/>
      <c r="J2" s="217"/>
      <c r="K2" s="217"/>
      <c r="L2" s="217"/>
      <c r="M2" s="217"/>
      <c r="N2" s="217"/>
    </row>
    <row r="3" spans="1:27" ht="10.5" customHeight="1" thickBot="1">
      <c r="A3" s="327"/>
      <c r="B3" s="793"/>
      <c r="C3" s="793"/>
      <c r="D3" s="793"/>
      <c r="E3" s="793"/>
      <c r="F3" s="793"/>
      <c r="G3" s="793"/>
      <c r="H3" s="793"/>
      <c r="I3" s="793"/>
      <c r="J3" s="793"/>
      <c r="K3" s="793"/>
      <c r="L3" s="328"/>
      <c r="M3" s="329"/>
      <c r="N3" s="329"/>
      <c r="O3" s="330"/>
    </row>
    <row r="4" spans="1:27" ht="15" customHeight="1" thickBot="1">
      <c r="A4" s="331"/>
      <c r="B4" s="794" t="s">
        <v>65</v>
      </c>
      <c r="C4" s="795"/>
      <c r="D4" s="796" t="str">
        <f>IF('SCR-Cover Sheet'!V13,'SCR-Cover Sheet'!V13,"")</f>
        <v/>
      </c>
      <c r="E4" s="797"/>
      <c r="F4" s="797"/>
      <c r="G4" s="798"/>
      <c r="H4" s="332"/>
      <c r="I4" s="333"/>
      <c r="J4" s="773" t="s">
        <v>218</v>
      </c>
      <c r="K4" s="774"/>
      <c r="L4" s="431"/>
      <c r="M4" s="333"/>
      <c r="N4" s="333"/>
      <c r="O4" s="334"/>
    </row>
    <row r="5" spans="1:27" ht="15" customHeight="1">
      <c r="A5" s="331"/>
      <c r="B5" s="794" t="s">
        <v>37</v>
      </c>
      <c r="C5" s="795"/>
      <c r="D5" s="799" t="str">
        <f>IF('SCR-Cover Sheet'!H19&lt;&gt;"",'SCR-Cover Sheet'!H19,"")</f>
        <v/>
      </c>
      <c r="E5" s="800"/>
      <c r="F5" s="800"/>
      <c r="G5" s="800"/>
      <c r="H5" s="801"/>
      <c r="I5" s="335"/>
      <c r="J5" s="333"/>
      <c r="K5" s="333"/>
      <c r="L5" s="333"/>
      <c r="M5" s="333"/>
      <c r="N5" s="333"/>
      <c r="O5" s="334"/>
    </row>
    <row r="6" spans="1:27" ht="58.15" customHeight="1">
      <c r="A6" s="331"/>
      <c r="B6" s="771" t="s">
        <v>98</v>
      </c>
      <c r="C6" s="772"/>
      <c r="D6" s="775"/>
      <c r="E6" s="776"/>
      <c r="F6" s="776"/>
      <c r="G6" s="776"/>
      <c r="H6" s="777"/>
      <c r="I6" s="777"/>
      <c r="J6" s="777"/>
      <c r="K6" s="777"/>
      <c r="L6" s="777"/>
      <c r="M6" s="777"/>
      <c r="N6" s="778"/>
      <c r="O6" s="334"/>
    </row>
    <row r="7" spans="1:27" ht="30" customHeight="1">
      <c r="A7" s="331"/>
      <c r="B7" s="788" t="s">
        <v>219</v>
      </c>
      <c r="C7" s="789"/>
      <c r="D7" s="789"/>
      <c r="E7" s="789"/>
      <c r="F7" s="789"/>
      <c r="G7" s="790"/>
      <c r="H7" s="429"/>
      <c r="I7" s="336"/>
      <c r="J7" s="336"/>
      <c r="K7" s="336"/>
      <c r="L7" s="337"/>
      <c r="M7" s="336"/>
      <c r="N7" s="336"/>
      <c r="O7" s="334"/>
    </row>
    <row r="8" spans="1:27" ht="3" customHeight="1">
      <c r="A8" s="331"/>
      <c r="B8" s="432"/>
      <c r="C8" s="432"/>
      <c r="D8" s="432"/>
      <c r="E8" s="336"/>
      <c r="F8" s="336"/>
      <c r="G8" s="336"/>
      <c r="H8" s="336"/>
      <c r="I8" s="336"/>
      <c r="J8" s="336"/>
      <c r="K8" s="336"/>
      <c r="L8" s="337"/>
      <c r="M8" s="336"/>
      <c r="N8" s="336"/>
      <c r="O8" s="334"/>
    </row>
    <row r="9" spans="1:27" ht="10.15" customHeight="1">
      <c r="A9" s="331"/>
      <c r="B9" s="779"/>
      <c r="C9" s="779"/>
      <c r="D9" s="780"/>
      <c r="E9" s="780"/>
      <c r="F9" s="780"/>
      <c r="G9" s="780"/>
      <c r="H9" s="780"/>
      <c r="I9" s="780"/>
      <c r="J9" s="780"/>
      <c r="K9" s="780"/>
      <c r="L9" s="338"/>
      <c r="M9" s="336"/>
      <c r="N9" s="336"/>
      <c r="O9" s="334"/>
    </row>
    <row r="10" spans="1:27" ht="62.25" customHeight="1">
      <c r="A10" s="331"/>
      <c r="B10" s="781" t="s">
        <v>100</v>
      </c>
      <c r="C10" s="782"/>
      <c r="D10" s="782"/>
      <c r="E10" s="782"/>
      <c r="F10" s="769" t="str">
        <f>IF('SCR-Cover Sheet'!C37&lt;&gt;"",'SCR-Cover Sheet'!C37,"")</f>
        <v/>
      </c>
      <c r="G10" s="787"/>
      <c r="H10" s="787"/>
      <c r="I10" s="787"/>
      <c r="J10" s="787"/>
      <c r="K10" s="787"/>
      <c r="L10" s="787"/>
      <c r="M10" s="787"/>
      <c r="N10" s="770"/>
      <c r="O10" s="334"/>
    </row>
    <row r="11" spans="1:27" ht="22.5" customHeight="1">
      <c r="A11" s="331"/>
      <c r="B11" s="340"/>
      <c r="C11" s="340"/>
      <c r="D11" s="340"/>
      <c r="E11" s="340"/>
      <c r="F11" s="340"/>
      <c r="G11" s="340"/>
      <c r="H11" s="340"/>
      <c r="I11" s="340"/>
      <c r="J11" s="340"/>
      <c r="K11" s="340"/>
      <c r="L11" s="340"/>
      <c r="M11" s="341"/>
      <c r="N11" s="341"/>
      <c r="O11" s="334"/>
    </row>
    <row r="12" spans="1:27" ht="11.25" customHeight="1">
      <c r="A12" s="331"/>
      <c r="B12" s="340"/>
      <c r="C12" s="340"/>
      <c r="D12" s="340"/>
      <c r="E12" s="340"/>
      <c r="F12" s="340"/>
      <c r="G12" s="340"/>
      <c r="H12" s="340"/>
      <c r="I12" s="340"/>
      <c r="J12" s="340"/>
      <c r="K12" s="340"/>
      <c r="L12" s="340"/>
      <c r="M12" s="341"/>
      <c r="N12" s="341"/>
      <c r="O12" s="334"/>
    </row>
    <row r="13" spans="1:27">
      <c r="A13" s="339"/>
      <c r="B13" s="340"/>
      <c r="C13" s="340"/>
      <c r="D13" s="340"/>
      <c r="E13" s="340"/>
      <c r="F13" s="340"/>
      <c r="G13" s="340"/>
      <c r="H13" s="340"/>
      <c r="I13" s="340"/>
      <c r="J13" s="340"/>
      <c r="K13" s="340"/>
      <c r="L13" s="340"/>
      <c r="M13" s="341"/>
      <c r="N13" s="341"/>
      <c r="O13" s="334"/>
    </row>
    <row r="14" spans="1:27" ht="80.25" customHeight="1">
      <c r="A14" s="342"/>
      <c r="B14" s="783" t="s">
        <v>139</v>
      </c>
      <c r="C14" s="783"/>
      <c r="D14" s="783"/>
      <c r="E14" s="783"/>
      <c r="F14" s="783"/>
      <c r="G14" s="783"/>
      <c r="H14" s="783"/>
      <c r="I14" s="783"/>
      <c r="J14" s="783"/>
      <c r="K14" s="783"/>
      <c r="L14" s="783"/>
      <c r="M14" s="783"/>
      <c r="N14" s="343"/>
      <c r="O14" s="334"/>
    </row>
    <row r="15" spans="1:27" ht="30">
      <c r="A15" s="339"/>
      <c r="B15" s="784"/>
      <c r="C15" s="784"/>
      <c r="D15" s="784"/>
      <c r="E15" s="784"/>
      <c r="F15" s="784"/>
      <c r="G15" s="784"/>
      <c r="H15" s="344"/>
      <c r="I15" s="785" t="s">
        <v>101</v>
      </c>
      <c r="J15" s="786"/>
      <c r="K15" s="345" t="s">
        <v>102</v>
      </c>
      <c r="L15" s="346" t="s">
        <v>103</v>
      </c>
      <c r="M15" s="345" t="s">
        <v>104</v>
      </c>
      <c r="N15" s="345" t="s">
        <v>105</v>
      </c>
      <c r="O15" s="334"/>
    </row>
    <row r="16" spans="1:27" ht="48.6" customHeight="1">
      <c r="A16" s="339"/>
      <c r="B16" s="347">
        <v>1</v>
      </c>
      <c r="C16" s="767" t="s">
        <v>106</v>
      </c>
      <c r="D16" s="768"/>
      <c r="E16" s="768"/>
      <c r="F16" s="768"/>
      <c r="G16" s="768"/>
      <c r="H16" s="348"/>
      <c r="I16" s="769" t="s">
        <v>107</v>
      </c>
      <c r="J16" s="770"/>
      <c r="K16" s="245" t="s">
        <v>108</v>
      </c>
      <c r="L16" s="324" t="s">
        <v>109</v>
      </c>
      <c r="M16" s="6"/>
      <c r="N16" s="6" t="s">
        <v>110</v>
      </c>
      <c r="O16" s="334"/>
      <c r="AA16" s="233"/>
    </row>
    <row r="17" spans="1:27" ht="106.15" customHeight="1">
      <c r="A17" s="339"/>
      <c r="B17" s="347">
        <v>2</v>
      </c>
      <c r="C17" s="765" t="s">
        <v>111</v>
      </c>
      <c r="D17" s="765"/>
      <c r="E17" s="765"/>
      <c r="F17" s="765"/>
      <c r="G17" s="765"/>
      <c r="H17" s="349"/>
      <c r="I17" s="766" t="s">
        <v>140</v>
      </c>
      <c r="J17" s="766"/>
      <c r="K17" s="245" t="s">
        <v>108</v>
      </c>
      <c r="L17" s="324" t="s">
        <v>109</v>
      </c>
      <c r="M17" s="9"/>
      <c r="N17" s="9"/>
      <c r="O17" s="334"/>
      <c r="P17" s="234"/>
      <c r="AA17" s="233"/>
    </row>
    <row r="18" spans="1:27" ht="78" customHeight="1">
      <c r="A18" s="339"/>
      <c r="B18" s="347">
        <v>3</v>
      </c>
      <c r="C18" s="765" t="s">
        <v>141</v>
      </c>
      <c r="D18" s="765"/>
      <c r="E18" s="765"/>
      <c r="F18" s="765"/>
      <c r="G18" s="765"/>
      <c r="H18" s="349"/>
      <c r="I18" s="766" t="s">
        <v>142</v>
      </c>
      <c r="J18" s="766"/>
      <c r="K18" s="245" t="s">
        <v>108</v>
      </c>
      <c r="L18" s="324" t="s">
        <v>109</v>
      </c>
      <c r="M18" s="10"/>
      <c r="N18" s="10"/>
      <c r="O18" s="334"/>
      <c r="AA18" s="233"/>
    </row>
    <row r="19" spans="1:27" ht="103.9" customHeight="1">
      <c r="A19" s="339"/>
      <c r="B19" s="347">
        <v>4</v>
      </c>
      <c r="C19" s="765" t="s">
        <v>143</v>
      </c>
      <c r="D19" s="765"/>
      <c r="E19" s="765"/>
      <c r="F19" s="765"/>
      <c r="G19" s="765"/>
      <c r="H19" s="349"/>
      <c r="I19" s="766" t="s">
        <v>144</v>
      </c>
      <c r="J19" s="766"/>
      <c r="K19" s="245" t="s">
        <v>108</v>
      </c>
      <c r="L19" s="324" t="s">
        <v>109</v>
      </c>
      <c r="M19" s="9"/>
      <c r="N19" s="9"/>
      <c r="O19" s="334"/>
      <c r="AA19" s="233"/>
    </row>
    <row r="20" spans="1:27" ht="77.45" customHeight="1">
      <c r="A20" s="339"/>
      <c r="B20" s="347">
        <v>5</v>
      </c>
      <c r="C20" s="765" t="s">
        <v>145</v>
      </c>
      <c r="D20" s="765"/>
      <c r="E20" s="765"/>
      <c r="F20" s="765"/>
      <c r="G20" s="765"/>
      <c r="H20" s="349"/>
      <c r="I20" s="766" t="s">
        <v>146</v>
      </c>
      <c r="J20" s="766"/>
      <c r="K20" s="245" t="s">
        <v>108</v>
      </c>
      <c r="L20" s="324" t="s">
        <v>109</v>
      </c>
      <c r="M20" s="9"/>
      <c r="N20" s="9"/>
      <c r="O20" s="334"/>
      <c r="AA20" s="233"/>
    </row>
    <row r="21" spans="1:27" ht="58.15" customHeight="1">
      <c r="A21" s="339"/>
      <c r="B21" s="347">
        <v>6</v>
      </c>
      <c r="C21" s="765" t="s">
        <v>147</v>
      </c>
      <c r="D21" s="765"/>
      <c r="E21" s="765"/>
      <c r="F21" s="765"/>
      <c r="G21" s="765"/>
      <c r="H21" s="349"/>
      <c r="I21" s="766" t="s">
        <v>148</v>
      </c>
      <c r="J21" s="766"/>
      <c r="K21" s="245" t="s">
        <v>108</v>
      </c>
      <c r="L21" s="324" t="s">
        <v>109</v>
      </c>
      <c r="M21" s="9"/>
      <c r="N21" s="9"/>
      <c r="O21" s="334"/>
      <c r="AA21" s="233"/>
    </row>
    <row r="22" spans="1:27" ht="73.150000000000006" customHeight="1">
      <c r="A22" s="339"/>
      <c r="B22" s="347">
        <v>7</v>
      </c>
      <c r="C22" s="765" t="s">
        <v>149</v>
      </c>
      <c r="D22" s="765"/>
      <c r="E22" s="765"/>
      <c r="F22" s="765"/>
      <c r="G22" s="765"/>
      <c r="H22" s="349"/>
      <c r="I22" s="766" t="s">
        <v>150</v>
      </c>
      <c r="J22" s="766"/>
      <c r="K22" s="245" t="s">
        <v>108</v>
      </c>
      <c r="L22" s="324" t="s">
        <v>109</v>
      </c>
      <c r="M22" s="9"/>
      <c r="N22" s="9"/>
      <c r="O22" s="334"/>
      <c r="AA22" s="233"/>
    </row>
    <row r="23" spans="1:27" ht="63" customHeight="1">
      <c r="A23" s="339"/>
      <c r="B23" s="347">
        <v>8</v>
      </c>
      <c r="C23" s="762" t="s">
        <v>121</v>
      </c>
      <c r="D23" s="763"/>
      <c r="E23" s="763"/>
      <c r="F23" s="763"/>
      <c r="G23" s="763"/>
      <c r="H23" s="350"/>
      <c r="I23" s="764" t="s">
        <v>122</v>
      </c>
      <c r="J23" s="764"/>
      <c r="K23" s="245" t="s">
        <v>108</v>
      </c>
      <c r="L23" s="324" t="s">
        <v>109</v>
      </c>
      <c r="M23" s="9"/>
      <c r="N23" s="9"/>
      <c r="O23" s="334"/>
      <c r="AA23" s="233"/>
    </row>
    <row r="24" spans="1:27" ht="15.75" thickBot="1">
      <c r="A24" s="351"/>
      <c r="B24" s="352"/>
      <c r="C24" s="352"/>
      <c r="D24" s="352"/>
      <c r="E24" s="352"/>
      <c r="F24" s="352"/>
      <c r="G24" s="352"/>
      <c r="H24" s="352"/>
      <c r="I24" s="352"/>
      <c r="J24" s="352"/>
      <c r="K24" s="352"/>
      <c r="L24" s="352"/>
      <c r="M24" s="352"/>
      <c r="N24" s="352"/>
      <c r="O24" s="353"/>
    </row>
    <row r="26" spans="1:27" ht="75.599999999999994" customHeight="1">
      <c r="I26" s="702" t="s">
        <v>50</v>
      </c>
      <c r="J26" s="702"/>
    </row>
  </sheetData>
  <sheetProtection algorithmName="SHA-512" hashValue="/M79RIxAw+9Rc5KBs3eKQB9ogt/cWHbUuELuwH6czdiWUIqjTrBCUKh3thLfQj5aLLKJUWfHXqmytTa5gXFC9A==" saltValue="9sb96JXch3v2j/pnpqUoCw==" spinCount="100000" sheet="1" formatCells="0" formatColumns="0" formatRows="0" insertHyperlinks="0" autoFilter="0" pivotTables="0"/>
  <mergeCells count="33">
    <mergeCell ref="A1:M1"/>
    <mergeCell ref="B3:K3"/>
    <mergeCell ref="B4:C4"/>
    <mergeCell ref="B5:C5"/>
    <mergeCell ref="D4:G4"/>
    <mergeCell ref="D5:H5"/>
    <mergeCell ref="B6:C6"/>
    <mergeCell ref="J4:K4"/>
    <mergeCell ref="D6:N6"/>
    <mergeCell ref="C17:G17"/>
    <mergeCell ref="I17:J17"/>
    <mergeCell ref="B9:K9"/>
    <mergeCell ref="B10:E10"/>
    <mergeCell ref="B14:M14"/>
    <mergeCell ref="B15:G15"/>
    <mergeCell ref="I15:J15"/>
    <mergeCell ref="F10:N10"/>
    <mergeCell ref="B7:G7"/>
    <mergeCell ref="C18:G18"/>
    <mergeCell ref="I18:J18"/>
    <mergeCell ref="C16:G16"/>
    <mergeCell ref="I16:J16"/>
    <mergeCell ref="C19:G19"/>
    <mergeCell ref="I19:J19"/>
    <mergeCell ref="C23:G23"/>
    <mergeCell ref="I23:J23"/>
    <mergeCell ref="I26:J26"/>
    <mergeCell ref="C20:G20"/>
    <mergeCell ref="I20:J20"/>
    <mergeCell ref="C21:G21"/>
    <mergeCell ref="I21:J21"/>
    <mergeCell ref="C22:G22"/>
    <mergeCell ref="I22:J22"/>
  </mergeCells>
  <phoneticPr fontId="27" type="noConversion"/>
  <conditionalFormatting sqref="K16:N23">
    <cfRule type="expression" dxfId="1" priority="2">
      <formula>IF($K16="NO",1,0)</formula>
    </cfRule>
  </conditionalFormatting>
  <conditionalFormatting sqref="H7">
    <cfRule type="expression" dxfId="0" priority="1">
      <formula>IF(H7="YES",1,0)</formula>
    </cfRule>
  </conditionalFormatting>
  <dataValidations count="3">
    <dataValidation type="list" allowBlank="1" showInputMessage="1" showErrorMessage="1" sqref="L16:L23" xr:uid="{6CC21EDC-1ECD-430C-BB3B-6AF17CCBC924}">
      <formula1>"YES,NO,OPEN"</formula1>
    </dataValidation>
    <dataValidation type="list" allowBlank="1" showInputMessage="1" showErrorMessage="1" sqref="K16:K23" xr:uid="{8DBE358D-1A8F-47F8-8E35-C7776E4EEE90}">
      <formula1>"YES,NO"</formula1>
    </dataValidation>
    <dataValidation type="list" allowBlank="1" showInputMessage="1" showErrorMessage="1" sqref="H7" xr:uid="{2C2C0185-E7D7-43FE-B40F-763A08B175A4}">
      <formula1>"YES,NO,na"</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tabColor rgb="FF90CAC4"/>
  </sheetPr>
  <dimension ref="A1:K25"/>
  <sheetViews>
    <sheetView showGridLines="0" zoomScale="80" zoomScaleNormal="80" workbookViewId="0">
      <selection activeCell="P34" sqref="P34"/>
    </sheetView>
  </sheetViews>
  <sheetFormatPr defaultColWidth="9.125" defaultRowHeight="15"/>
  <cols>
    <col min="1" max="1" width="9.125" style="1"/>
    <col min="2" max="2" width="56.75" style="4" customWidth="1"/>
    <col min="3" max="3" width="9.125" style="5"/>
    <col min="4" max="4" width="43.75" style="5" customWidth="1"/>
    <col min="5" max="5" width="2.75" style="4" customWidth="1"/>
    <col min="6" max="6" width="3.625" style="4" customWidth="1"/>
    <col min="7" max="16384" width="9.125" style="4"/>
  </cols>
  <sheetData>
    <row r="1" spans="1:7">
      <c r="A1" s="257"/>
      <c r="B1" s="258"/>
      <c r="C1" s="259"/>
      <c r="D1" s="259"/>
      <c r="E1" s="260"/>
      <c r="G1" s="387" t="str">
        <f>IF(AND(C20&lt;&gt;"",C21&lt;&gt;"",D22&lt;&gt;"",D23&lt;&gt;""),"","Worksheet 'Commodity Team Recommendation' IS NOT COMPLETED !!!!!!")</f>
        <v>Worksheet 'Commodity Team Recommendation' IS NOT COMPLETED !!!!!!</v>
      </c>
    </row>
    <row r="2" spans="1:7" s="2" customFormat="1" ht="38.25" customHeight="1">
      <c r="A2" s="261" t="s">
        <v>151</v>
      </c>
      <c r="B2" s="262"/>
      <c r="C2" s="263"/>
      <c r="D2" s="263"/>
      <c r="E2" s="264"/>
    </row>
    <row r="3" spans="1:7" ht="24.75" customHeight="1" thickBot="1">
      <c r="A3" s="265"/>
      <c r="B3" s="266"/>
      <c r="C3" s="267"/>
      <c r="D3" s="267"/>
      <c r="E3" s="268"/>
    </row>
    <row r="4" spans="1:7" ht="12.75" customHeight="1" thickBot="1"/>
    <row r="5" spans="1:7" ht="12.75" customHeight="1">
      <c r="A5" s="257"/>
      <c r="B5" s="258"/>
      <c r="C5" s="259"/>
      <c r="D5" s="259"/>
      <c r="E5" s="260"/>
    </row>
    <row r="6" spans="1:7" s="3" customFormat="1" ht="15.75">
      <c r="A6" s="269" t="s">
        <v>152</v>
      </c>
      <c r="B6" s="270" t="s">
        <v>153</v>
      </c>
      <c r="C6" s="271"/>
      <c r="D6" s="271"/>
      <c r="E6" s="272"/>
    </row>
    <row r="7" spans="1:7">
      <c r="A7" s="273"/>
      <c r="B7" s="274"/>
      <c r="C7" s="275"/>
      <c r="D7" s="275"/>
      <c r="E7" s="276"/>
    </row>
    <row r="8" spans="1:7">
      <c r="A8" s="273"/>
      <c r="B8" s="277" t="s">
        <v>154</v>
      </c>
      <c r="C8" s="808" t="s">
        <v>155</v>
      </c>
      <c r="D8" s="808"/>
      <c r="E8" s="276"/>
    </row>
    <row r="9" spans="1:7">
      <c r="A9" s="273"/>
      <c r="B9" s="7"/>
      <c r="C9" s="810" t="s">
        <v>191</v>
      </c>
      <c r="D9" s="810"/>
      <c r="E9" s="276"/>
    </row>
    <row r="10" spans="1:7">
      <c r="A10" s="273"/>
      <c r="B10" s="7"/>
      <c r="C10" s="810" t="s">
        <v>156</v>
      </c>
      <c r="D10" s="810"/>
      <c r="E10" s="276"/>
    </row>
    <row r="11" spans="1:7">
      <c r="A11" s="273"/>
      <c r="B11" s="7"/>
      <c r="C11" s="810" t="s">
        <v>192</v>
      </c>
      <c r="D11" s="810"/>
      <c r="E11" s="276"/>
    </row>
    <row r="12" spans="1:7">
      <c r="A12" s="273"/>
      <c r="B12" s="7"/>
      <c r="C12" s="810" t="s">
        <v>157</v>
      </c>
      <c r="D12" s="810"/>
      <c r="E12" s="276"/>
    </row>
    <row r="13" spans="1:7">
      <c r="A13" s="273"/>
      <c r="B13" s="7"/>
      <c r="C13" s="809"/>
      <c r="D13" s="809"/>
      <c r="E13" s="276"/>
    </row>
    <row r="14" spans="1:7">
      <c r="A14" s="273"/>
      <c r="B14" s="7"/>
      <c r="C14" s="809"/>
      <c r="D14" s="809"/>
      <c r="E14" s="276"/>
    </row>
    <row r="15" spans="1:7">
      <c r="A15" s="273"/>
      <c r="B15" s="7"/>
      <c r="C15" s="809"/>
      <c r="D15" s="809"/>
      <c r="E15" s="276"/>
    </row>
    <row r="16" spans="1:7">
      <c r="A16" s="273"/>
      <c r="B16" s="274"/>
      <c r="C16" s="275"/>
      <c r="D16" s="275"/>
      <c r="E16" s="276"/>
    </row>
    <row r="17" spans="1:11" s="3" customFormat="1" ht="15.75">
      <c r="A17" s="269" t="s">
        <v>158</v>
      </c>
      <c r="B17" s="270" t="s">
        <v>159</v>
      </c>
      <c r="C17" s="271"/>
      <c r="D17" s="271"/>
      <c r="E17" s="272"/>
    </row>
    <row r="18" spans="1:11">
      <c r="A18" s="273"/>
      <c r="B18" s="274"/>
      <c r="C18" s="275"/>
      <c r="D18" s="275"/>
      <c r="E18" s="276"/>
    </row>
    <row r="19" spans="1:11">
      <c r="A19" s="273"/>
      <c r="B19" s="278" t="s">
        <v>160</v>
      </c>
      <c r="C19" s="279" t="s">
        <v>161</v>
      </c>
      <c r="D19" s="280" t="s">
        <v>162</v>
      </c>
      <c r="E19" s="276"/>
    </row>
    <row r="20" spans="1:11" ht="35.450000000000003" customHeight="1" thickBot="1">
      <c r="A20" s="273"/>
      <c r="B20" s="282" t="s">
        <v>199</v>
      </c>
      <c r="C20" s="240"/>
      <c r="D20" s="8"/>
      <c r="E20" s="276"/>
    </row>
    <row r="21" spans="1:11" ht="26.45" customHeight="1" thickTop="1">
      <c r="A21" s="273"/>
      <c r="B21" s="282" t="s">
        <v>163</v>
      </c>
      <c r="C21" s="241"/>
      <c r="D21" s="8"/>
      <c r="E21" s="276"/>
      <c r="G21" s="802" t="s">
        <v>164</v>
      </c>
      <c r="H21" s="803"/>
      <c r="I21" s="803"/>
      <c r="J21" s="803"/>
      <c r="K21" s="804"/>
    </row>
    <row r="22" spans="1:11" ht="70.150000000000006" customHeight="1" thickBot="1">
      <c r="A22" s="273"/>
      <c r="B22" s="281" t="s">
        <v>165</v>
      </c>
      <c r="C22" s="275"/>
      <c r="D22" s="242"/>
      <c r="E22" s="276"/>
      <c r="G22" s="805"/>
      <c r="H22" s="806"/>
      <c r="I22" s="806"/>
      <c r="J22" s="806"/>
      <c r="K22" s="807"/>
    </row>
    <row r="23" spans="1:11" ht="69.75" customHeight="1" thickTop="1">
      <c r="A23" s="273"/>
      <c r="B23" s="281" t="s">
        <v>193</v>
      </c>
      <c r="C23" s="275"/>
      <c r="D23" s="242"/>
      <c r="E23" s="276"/>
    </row>
    <row r="24" spans="1:11">
      <c r="A24" s="273"/>
      <c r="B24" s="281" t="s">
        <v>166</v>
      </c>
      <c r="C24" s="275"/>
      <c r="D24" s="8"/>
      <c r="E24" s="276"/>
    </row>
    <row r="25" spans="1:11" ht="15.75" thickBot="1">
      <c r="A25" s="265"/>
      <c r="B25" s="266"/>
      <c r="C25" s="267"/>
      <c r="D25" s="267"/>
      <c r="E25" s="268"/>
    </row>
  </sheetData>
  <sheetProtection algorithmName="SHA-512" hashValue="6LyjFcjqRtbfz6gbirzLZ+4hAWL1NwsSXsdq5JdfW3gLSWduSwwKGncFiN03GJtU/FJFLSuTibkTjrj8gD0ahA==" saltValue="QrAFFb68ogC4hyEshwbNtQ==" spinCount="100000" sheet="1" autoFilter="0" pivotTables="0"/>
  <mergeCells count="9">
    <mergeCell ref="G21:K22"/>
    <mergeCell ref="C8:D8"/>
    <mergeCell ref="C13:D13"/>
    <mergeCell ref="C14:D14"/>
    <mergeCell ref="C15:D15"/>
    <mergeCell ref="C9:D9"/>
    <mergeCell ref="C10:D10"/>
    <mergeCell ref="C11:D11"/>
    <mergeCell ref="C12:D12"/>
  </mergeCells>
  <phoneticPr fontId="27" type="noConversion"/>
  <dataValidations count="1">
    <dataValidation type="list" allowBlank="1" showInputMessage="1" showErrorMessage="1" sqref="C20:C21" xr:uid="{56B2DDDF-B517-469C-A7A9-C3D3B35DD8FD}">
      <formula1>"YES,NO"</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78FF-8FF6-43F0-AC07-F819CEF96BD2}">
  <sheetPr codeName="Feuil11"/>
  <dimension ref="A2:O46"/>
  <sheetViews>
    <sheetView showGridLines="0" workbookViewId="0">
      <selection activeCell="C17" sqref="C17:G17"/>
    </sheetView>
  </sheetViews>
  <sheetFormatPr defaultColWidth="11.25" defaultRowHeight="15"/>
  <cols>
    <col min="2" max="2" width="17.125" customWidth="1"/>
  </cols>
  <sheetData>
    <row r="2" spans="1:15" ht="43.9" customHeight="1">
      <c r="B2" s="455" t="s">
        <v>167</v>
      </c>
      <c r="C2" s="455"/>
      <c r="D2" s="455"/>
      <c r="E2" s="455"/>
      <c r="F2" s="455"/>
      <c r="G2" s="455"/>
      <c r="H2" s="455"/>
      <c r="I2" s="455"/>
      <c r="J2" s="455"/>
      <c r="K2" s="455"/>
      <c r="L2" s="455"/>
      <c r="M2" s="455"/>
      <c r="N2" s="455"/>
      <c r="O2" s="455"/>
    </row>
    <row r="4" spans="1:15">
      <c r="B4" s="454" t="s">
        <v>168</v>
      </c>
      <c r="C4" s="454"/>
      <c r="D4" s="454"/>
      <c r="E4" s="454"/>
      <c r="F4" s="454"/>
      <c r="G4" s="454"/>
      <c r="H4" s="454"/>
      <c r="I4" s="454"/>
      <c r="J4" s="454"/>
      <c r="K4" s="454"/>
    </row>
    <row r="5" spans="1:15">
      <c r="B5" s="454" t="s">
        <v>169</v>
      </c>
      <c r="C5" s="454"/>
      <c r="D5" s="454"/>
      <c r="E5" s="454"/>
      <c r="F5" s="454"/>
      <c r="G5" s="454"/>
      <c r="H5" s="454"/>
      <c r="I5" s="454"/>
      <c r="J5" s="454"/>
      <c r="K5" s="454"/>
    </row>
    <row r="6" spans="1:15" ht="98.45" customHeight="1">
      <c r="B6" s="840" t="s">
        <v>170</v>
      </c>
      <c r="C6" s="841"/>
      <c r="D6" s="841"/>
      <c r="E6" s="841"/>
      <c r="F6" s="841"/>
      <c r="G6" s="841"/>
      <c r="H6" s="841"/>
      <c r="I6" s="841"/>
      <c r="J6" s="841"/>
      <c r="K6" s="841"/>
    </row>
    <row r="7" spans="1:15" ht="64.5" customHeight="1">
      <c r="B7" s="455" t="s">
        <v>171</v>
      </c>
      <c r="C7" s="455"/>
      <c r="D7" s="455"/>
      <c r="E7" s="455"/>
      <c r="F7" s="455"/>
      <c r="G7" s="455"/>
      <c r="H7" s="455"/>
      <c r="I7" s="455"/>
      <c r="J7" s="455"/>
      <c r="K7" s="455"/>
      <c r="L7" s="455"/>
      <c r="M7" s="455"/>
      <c r="N7" s="455"/>
      <c r="O7" s="455"/>
    </row>
    <row r="8" spans="1:15" ht="35.450000000000003" customHeight="1" thickBot="1">
      <c r="A8" s="433" t="s">
        <v>220</v>
      </c>
    </row>
    <row r="9" spans="1:15" ht="29.45" customHeight="1" thickTop="1" thickBot="1">
      <c r="C9" s="842" t="s">
        <v>172</v>
      </c>
      <c r="D9" s="823"/>
      <c r="E9" s="823"/>
      <c r="F9" s="823"/>
      <c r="G9" s="843"/>
      <c r="H9" s="822" t="s">
        <v>173</v>
      </c>
      <c r="I9" s="823"/>
      <c r="J9" s="823"/>
      <c r="K9" s="843"/>
      <c r="L9" s="822" t="s">
        <v>174</v>
      </c>
      <c r="M9" s="823"/>
      <c r="N9" s="823"/>
      <c r="O9" s="824"/>
    </row>
    <row r="10" spans="1:15" ht="24.75" thickTop="1">
      <c r="A10" s="844" t="s">
        <v>175</v>
      </c>
      <c r="B10" s="363" t="s">
        <v>176</v>
      </c>
      <c r="C10" s="826"/>
      <c r="D10" s="815"/>
      <c r="E10" s="815"/>
      <c r="F10" s="815"/>
      <c r="G10" s="827"/>
      <c r="H10" s="814"/>
      <c r="I10" s="815"/>
      <c r="J10" s="815"/>
      <c r="K10" s="827"/>
      <c r="L10" s="814"/>
      <c r="M10" s="815"/>
      <c r="N10" s="815"/>
      <c r="O10" s="816"/>
    </row>
    <row r="11" spans="1:15">
      <c r="A11" s="845"/>
      <c r="B11" s="367" t="s">
        <v>177</v>
      </c>
      <c r="C11" s="828"/>
      <c r="D11" s="818"/>
      <c r="E11" s="818"/>
      <c r="F11" s="818"/>
      <c r="G11" s="825"/>
      <c r="H11" s="817"/>
      <c r="I11" s="818"/>
      <c r="J11" s="818"/>
      <c r="K11" s="825"/>
      <c r="L11" s="817"/>
      <c r="M11" s="818"/>
      <c r="N11" s="818"/>
      <c r="O11" s="819"/>
    </row>
    <row r="12" spans="1:15" ht="24">
      <c r="A12" s="845"/>
      <c r="B12" s="367" t="s">
        <v>178</v>
      </c>
      <c r="C12" s="828"/>
      <c r="D12" s="818"/>
      <c r="E12" s="818"/>
      <c r="F12" s="818"/>
      <c r="G12" s="825"/>
      <c r="H12" s="817"/>
      <c r="I12" s="818"/>
      <c r="J12" s="818"/>
      <c r="K12" s="825"/>
      <c r="L12" s="817"/>
      <c r="M12" s="818"/>
      <c r="N12" s="818"/>
      <c r="O12" s="819"/>
    </row>
    <row r="13" spans="1:15" ht="25.5">
      <c r="A13" s="845"/>
      <c r="B13" s="367" t="s">
        <v>179</v>
      </c>
      <c r="C13" s="378"/>
      <c r="D13" s="369"/>
      <c r="E13" s="369"/>
      <c r="F13" s="369"/>
      <c r="G13" s="379"/>
      <c r="H13" s="368"/>
      <c r="I13" s="369"/>
      <c r="J13" s="369"/>
      <c r="K13" s="379"/>
      <c r="L13" s="368"/>
      <c r="M13" s="369"/>
      <c r="N13" s="369"/>
      <c r="O13" s="370"/>
    </row>
    <row r="14" spans="1:15">
      <c r="A14" s="845"/>
      <c r="B14" s="367" t="s">
        <v>180</v>
      </c>
      <c r="C14" s="828"/>
      <c r="D14" s="818"/>
      <c r="E14" s="818"/>
      <c r="F14" s="818"/>
      <c r="G14" s="825"/>
      <c r="H14" s="817"/>
      <c r="I14" s="818"/>
      <c r="J14" s="818"/>
      <c r="K14" s="825"/>
      <c r="L14" s="817"/>
      <c r="M14" s="818"/>
      <c r="N14" s="818"/>
      <c r="O14" s="819"/>
    </row>
    <row r="15" spans="1:15" ht="26.25" thickBot="1">
      <c r="A15" s="846"/>
      <c r="B15" s="371" t="s">
        <v>181</v>
      </c>
      <c r="C15" s="820"/>
      <c r="D15" s="812"/>
      <c r="E15" s="812"/>
      <c r="F15" s="812"/>
      <c r="G15" s="821"/>
      <c r="H15" s="811"/>
      <c r="I15" s="812"/>
      <c r="J15" s="812"/>
      <c r="K15" s="821"/>
      <c r="L15" s="811"/>
      <c r="M15" s="812"/>
      <c r="N15" s="812"/>
      <c r="O15" s="813"/>
    </row>
    <row r="16" spans="1:15" ht="24.75" thickTop="1">
      <c r="A16" s="829" t="s">
        <v>182</v>
      </c>
      <c r="B16" s="363" t="s">
        <v>176</v>
      </c>
      <c r="C16" s="826"/>
      <c r="D16" s="815"/>
      <c r="E16" s="815"/>
      <c r="F16" s="815"/>
      <c r="G16" s="827"/>
      <c r="H16" s="814"/>
      <c r="I16" s="815"/>
      <c r="J16" s="815"/>
      <c r="K16" s="827"/>
      <c r="L16" s="814"/>
      <c r="M16" s="815"/>
      <c r="N16" s="815"/>
      <c r="O16" s="816"/>
    </row>
    <row r="17" spans="1:15">
      <c r="A17" s="830"/>
      <c r="B17" s="367" t="s">
        <v>177</v>
      </c>
      <c r="C17" s="828"/>
      <c r="D17" s="818"/>
      <c r="E17" s="818"/>
      <c r="F17" s="818"/>
      <c r="G17" s="825"/>
      <c r="H17" s="817"/>
      <c r="I17" s="818"/>
      <c r="J17" s="818"/>
      <c r="K17" s="825"/>
      <c r="L17" s="817"/>
      <c r="M17" s="818"/>
      <c r="N17" s="818"/>
      <c r="O17" s="819"/>
    </row>
    <row r="18" spans="1:15" ht="24">
      <c r="A18" s="830"/>
      <c r="B18" s="367" t="s">
        <v>178</v>
      </c>
      <c r="C18" s="378"/>
      <c r="D18" s="369"/>
      <c r="E18" s="369"/>
      <c r="F18" s="369"/>
      <c r="G18" s="379"/>
      <c r="H18" s="368"/>
      <c r="I18" s="369"/>
      <c r="J18" s="369"/>
      <c r="K18" s="379"/>
      <c r="L18" s="368"/>
      <c r="M18" s="369"/>
      <c r="N18" s="369"/>
      <c r="O18" s="370"/>
    </row>
    <row r="19" spans="1:15" ht="25.5">
      <c r="A19" s="830"/>
      <c r="B19" s="367" t="s">
        <v>179</v>
      </c>
      <c r="C19" s="828"/>
      <c r="D19" s="818"/>
      <c r="E19" s="818"/>
      <c r="F19" s="818"/>
      <c r="G19" s="825"/>
      <c r="H19" s="817"/>
      <c r="I19" s="818"/>
      <c r="J19" s="818"/>
      <c r="K19" s="825"/>
      <c r="L19" s="817"/>
      <c r="M19" s="818"/>
      <c r="N19" s="818"/>
      <c r="O19" s="819"/>
    </row>
    <row r="20" spans="1:15">
      <c r="A20" s="830"/>
      <c r="B20" s="367" t="s">
        <v>180</v>
      </c>
      <c r="C20" s="828"/>
      <c r="D20" s="818"/>
      <c r="E20" s="818"/>
      <c r="F20" s="818"/>
      <c r="G20" s="825"/>
      <c r="H20" s="817"/>
      <c r="I20" s="818"/>
      <c r="J20" s="818"/>
      <c r="K20" s="825"/>
      <c r="L20" s="817"/>
      <c r="M20" s="818"/>
      <c r="N20" s="818"/>
      <c r="O20" s="819"/>
    </row>
    <row r="21" spans="1:15" ht="26.25" thickBot="1">
      <c r="A21" s="831"/>
      <c r="B21" s="371" t="s">
        <v>181</v>
      </c>
      <c r="C21" s="820"/>
      <c r="D21" s="812"/>
      <c r="E21" s="812"/>
      <c r="F21" s="812"/>
      <c r="G21" s="821"/>
      <c r="H21" s="811"/>
      <c r="I21" s="812"/>
      <c r="J21" s="812"/>
      <c r="K21" s="821"/>
      <c r="L21" s="811"/>
      <c r="M21" s="812"/>
      <c r="N21" s="812"/>
      <c r="O21" s="813"/>
    </row>
    <row r="22" spans="1:15" ht="24.75" thickTop="1">
      <c r="A22" s="829" t="s">
        <v>183</v>
      </c>
      <c r="B22" s="363" t="s">
        <v>176</v>
      </c>
      <c r="C22" s="826"/>
      <c r="D22" s="815"/>
      <c r="E22" s="815"/>
      <c r="F22" s="815"/>
      <c r="G22" s="827"/>
      <c r="H22" s="814"/>
      <c r="I22" s="815"/>
      <c r="J22" s="815"/>
      <c r="K22" s="827"/>
      <c r="L22" s="814"/>
      <c r="M22" s="815"/>
      <c r="N22" s="815"/>
      <c r="O22" s="816"/>
    </row>
    <row r="23" spans="1:15">
      <c r="A23" s="830"/>
      <c r="B23" s="367" t="s">
        <v>177</v>
      </c>
      <c r="C23" s="828"/>
      <c r="D23" s="818"/>
      <c r="E23" s="818"/>
      <c r="F23" s="818"/>
      <c r="G23" s="825"/>
      <c r="H23" s="817"/>
      <c r="I23" s="818"/>
      <c r="J23" s="818"/>
      <c r="K23" s="825"/>
      <c r="L23" s="817"/>
      <c r="M23" s="818"/>
      <c r="N23" s="818"/>
      <c r="O23" s="819"/>
    </row>
    <row r="24" spans="1:15" ht="24">
      <c r="A24" s="830"/>
      <c r="B24" s="367" t="s">
        <v>178</v>
      </c>
      <c r="C24" s="378"/>
      <c r="D24" s="369"/>
      <c r="E24" s="369"/>
      <c r="F24" s="369"/>
      <c r="G24" s="379"/>
      <c r="H24" s="368"/>
      <c r="I24" s="369"/>
      <c r="J24" s="369"/>
      <c r="K24" s="379"/>
      <c r="L24" s="368"/>
      <c r="M24" s="369"/>
      <c r="N24" s="369"/>
      <c r="O24" s="370"/>
    </row>
    <row r="25" spans="1:15" ht="25.5">
      <c r="A25" s="830"/>
      <c r="B25" s="367" t="s">
        <v>179</v>
      </c>
      <c r="C25" s="828"/>
      <c r="D25" s="818"/>
      <c r="E25" s="818"/>
      <c r="F25" s="818"/>
      <c r="G25" s="825"/>
      <c r="H25" s="817"/>
      <c r="I25" s="818"/>
      <c r="J25" s="818"/>
      <c r="K25" s="825"/>
      <c r="L25" s="817"/>
      <c r="M25" s="818"/>
      <c r="N25" s="818"/>
      <c r="O25" s="819"/>
    </row>
    <row r="26" spans="1:15">
      <c r="A26" s="830"/>
      <c r="B26" s="367" t="s">
        <v>180</v>
      </c>
      <c r="C26" s="828"/>
      <c r="D26" s="818"/>
      <c r="E26" s="818"/>
      <c r="F26" s="818"/>
      <c r="G26" s="825"/>
      <c r="H26" s="817"/>
      <c r="I26" s="818"/>
      <c r="J26" s="818"/>
      <c r="K26" s="825"/>
      <c r="L26" s="817"/>
      <c r="M26" s="818"/>
      <c r="N26" s="818"/>
      <c r="O26" s="819"/>
    </row>
    <row r="27" spans="1:15" ht="26.25" thickBot="1">
      <c r="A27" s="831"/>
      <c r="B27" s="371" t="s">
        <v>181</v>
      </c>
      <c r="C27" s="820"/>
      <c r="D27" s="812"/>
      <c r="E27" s="812"/>
      <c r="F27" s="812"/>
      <c r="G27" s="821"/>
      <c r="H27" s="811"/>
      <c r="I27" s="812"/>
      <c r="J27" s="812"/>
      <c r="K27" s="821"/>
      <c r="L27" s="811"/>
      <c r="M27" s="812"/>
      <c r="N27" s="812"/>
      <c r="O27" s="813"/>
    </row>
    <row r="28" spans="1:15" ht="15.75" thickTop="1">
      <c r="A28" s="372"/>
      <c r="B28" s="373"/>
      <c r="C28" s="826"/>
      <c r="D28" s="815"/>
      <c r="E28" s="815"/>
      <c r="F28" s="815"/>
      <c r="G28" s="827"/>
      <c r="H28" s="814"/>
      <c r="I28" s="815"/>
      <c r="J28" s="815"/>
      <c r="K28" s="827"/>
      <c r="L28" s="364"/>
      <c r="M28" s="365"/>
      <c r="N28" s="365"/>
      <c r="O28" s="366"/>
    </row>
    <row r="29" spans="1:15">
      <c r="A29" s="374" t="s">
        <v>184</v>
      </c>
      <c r="B29" s="375"/>
      <c r="C29" s="828"/>
      <c r="D29" s="818"/>
      <c r="E29" s="818"/>
      <c r="F29" s="818"/>
      <c r="G29" s="825"/>
      <c r="H29" s="817"/>
      <c r="I29" s="818"/>
      <c r="J29" s="818"/>
      <c r="K29" s="825"/>
      <c r="L29" s="368"/>
      <c r="M29" s="369"/>
      <c r="N29" s="369"/>
      <c r="O29" s="370"/>
    </row>
    <row r="30" spans="1:15">
      <c r="A30" s="832" t="s">
        <v>185</v>
      </c>
      <c r="B30" s="832" t="s">
        <v>185</v>
      </c>
      <c r="C30" s="834"/>
      <c r="D30" s="834"/>
      <c r="E30" s="834"/>
      <c r="F30" s="834"/>
      <c r="G30" s="834"/>
      <c r="H30" s="834"/>
      <c r="I30" s="834"/>
      <c r="J30" s="834"/>
      <c r="K30" s="835"/>
      <c r="L30" s="376"/>
      <c r="M30" s="376"/>
      <c r="N30" s="376"/>
      <c r="O30" s="376"/>
    </row>
    <row r="31" spans="1:15">
      <c r="A31" s="833"/>
      <c r="B31" s="833"/>
      <c r="C31" s="836"/>
      <c r="D31" s="836"/>
      <c r="E31" s="836"/>
      <c r="F31" s="836"/>
      <c r="G31" s="836"/>
      <c r="H31" s="836"/>
      <c r="I31" s="836"/>
      <c r="J31" s="836"/>
      <c r="K31" s="837"/>
      <c r="L31" s="377"/>
      <c r="M31" s="377"/>
      <c r="N31" s="377"/>
      <c r="O31" s="377"/>
    </row>
    <row r="32" spans="1:15">
      <c r="A32" s="833"/>
      <c r="B32" s="833"/>
      <c r="C32" s="836"/>
      <c r="D32" s="836"/>
      <c r="E32" s="836"/>
      <c r="F32" s="836"/>
      <c r="G32" s="836"/>
      <c r="H32" s="836"/>
      <c r="I32" s="836"/>
      <c r="J32" s="836"/>
      <c r="K32" s="837"/>
      <c r="L32" s="377"/>
      <c r="M32" s="377"/>
      <c r="N32" s="377"/>
      <c r="O32" s="377"/>
    </row>
    <row r="33" spans="1:15" ht="15.75" thickBot="1">
      <c r="A33" s="833"/>
      <c r="B33" s="833"/>
      <c r="C33" s="838"/>
      <c r="D33" s="838"/>
      <c r="E33" s="838"/>
      <c r="F33" s="838"/>
      <c r="G33" s="838"/>
      <c r="H33" s="838"/>
      <c r="I33" s="838"/>
      <c r="J33" s="838"/>
      <c r="K33" s="839"/>
      <c r="L33" s="377"/>
      <c r="M33" s="377"/>
      <c r="N33" s="377"/>
      <c r="O33" s="377"/>
    </row>
    <row r="34" spans="1:15" ht="24.75" thickTop="1">
      <c r="A34" s="829" t="s">
        <v>186</v>
      </c>
      <c r="B34" s="363" t="s">
        <v>176</v>
      </c>
      <c r="C34" s="826"/>
      <c r="D34" s="815"/>
      <c r="E34" s="815"/>
      <c r="F34" s="815"/>
      <c r="G34" s="827"/>
      <c r="H34" s="814"/>
      <c r="I34" s="815"/>
      <c r="J34" s="815"/>
      <c r="K34" s="827"/>
      <c r="L34" s="814"/>
      <c r="M34" s="815"/>
      <c r="N34" s="815"/>
      <c r="O34" s="816"/>
    </row>
    <row r="35" spans="1:15">
      <c r="A35" s="830"/>
      <c r="B35" s="367" t="s">
        <v>177</v>
      </c>
      <c r="C35" s="828"/>
      <c r="D35" s="818"/>
      <c r="E35" s="818"/>
      <c r="F35" s="818"/>
      <c r="G35" s="825"/>
      <c r="H35" s="817"/>
      <c r="I35" s="818"/>
      <c r="J35" s="818"/>
      <c r="K35" s="825"/>
      <c r="L35" s="817"/>
      <c r="M35" s="818"/>
      <c r="N35" s="818"/>
      <c r="O35" s="819"/>
    </row>
    <row r="36" spans="1:15" ht="24">
      <c r="A36" s="830"/>
      <c r="B36" s="367" t="s">
        <v>178</v>
      </c>
      <c r="C36" s="378"/>
      <c r="D36" s="369"/>
      <c r="E36" s="369"/>
      <c r="F36" s="369"/>
      <c r="G36" s="379"/>
      <c r="H36" s="368"/>
      <c r="I36" s="369"/>
      <c r="J36" s="369"/>
      <c r="K36" s="379"/>
      <c r="L36" s="368"/>
      <c r="M36" s="369"/>
      <c r="N36" s="369"/>
      <c r="O36" s="370"/>
    </row>
    <row r="37" spans="1:15" ht="25.5">
      <c r="A37" s="830"/>
      <c r="B37" s="367" t="s">
        <v>179</v>
      </c>
      <c r="C37" s="828"/>
      <c r="D37" s="818"/>
      <c r="E37" s="818"/>
      <c r="F37" s="818"/>
      <c r="G37" s="825"/>
      <c r="H37" s="817"/>
      <c r="I37" s="818"/>
      <c r="J37" s="818"/>
      <c r="K37" s="825"/>
      <c r="L37" s="817"/>
      <c r="M37" s="818"/>
      <c r="N37" s="818"/>
      <c r="O37" s="819"/>
    </row>
    <row r="38" spans="1:15">
      <c r="A38" s="830"/>
      <c r="B38" s="367" t="s">
        <v>180</v>
      </c>
      <c r="C38" s="828"/>
      <c r="D38" s="818"/>
      <c r="E38" s="818"/>
      <c r="F38" s="818"/>
      <c r="G38" s="825"/>
      <c r="H38" s="817"/>
      <c r="I38" s="818"/>
      <c r="J38" s="818"/>
      <c r="K38" s="825"/>
      <c r="L38" s="817"/>
      <c r="M38" s="818"/>
      <c r="N38" s="818"/>
      <c r="O38" s="819"/>
    </row>
    <row r="39" spans="1:15" ht="26.25" thickBot="1">
      <c r="A39" s="831"/>
      <c r="B39" s="371" t="s">
        <v>181</v>
      </c>
      <c r="C39" s="820"/>
      <c r="D39" s="812"/>
      <c r="E39" s="812"/>
      <c r="F39" s="812"/>
      <c r="G39" s="821"/>
      <c r="H39" s="811"/>
      <c r="I39" s="812"/>
      <c r="J39" s="812"/>
      <c r="K39" s="821"/>
      <c r="L39" s="811"/>
      <c r="M39" s="812"/>
      <c r="N39" s="812"/>
      <c r="O39" s="813"/>
    </row>
    <row r="40" spans="1:15" ht="24.75" thickTop="1">
      <c r="A40" s="829" t="s">
        <v>187</v>
      </c>
      <c r="B40" s="363" t="s">
        <v>176</v>
      </c>
      <c r="C40" s="826"/>
      <c r="D40" s="815"/>
      <c r="E40" s="815"/>
      <c r="F40" s="815"/>
      <c r="G40" s="827"/>
      <c r="H40" s="814"/>
      <c r="I40" s="815"/>
      <c r="J40" s="815"/>
      <c r="K40" s="827"/>
      <c r="L40" s="814"/>
      <c r="M40" s="815"/>
      <c r="N40" s="815"/>
      <c r="O40" s="816"/>
    </row>
    <row r="41" spans="1:15">
      <c r="A41" s="830"/>
      <c r="B41" s="367" t="s">
        <v>177</v>
      </c>
      <c r="C41" s="380"/>
      <c r="D41" s="381"/>
      <c r="E41" s="381"/>
      <c r="F41" s="381"/>
      <c r="G41" s="382"/>
      <c r="H41" s="383"/>
      <c r="I41" s="381"/>
      <c r="J41" s="381"/>
      <c r="K41" s="382"/>
      <c r="L41" s="383"/>
      <c r="M41" s="381"/>
      <c r="N41" s="381"/>
      <c r="O41" s="384"/>
    </row>
    <row r="42" spans="1:15" ht="24">
      <c r="A42" s="830"/>
      <c r="B42" s="367" t="s">
        <v>178</v>
      </c>
      <c r="C42" s="828"/>
      <c r="D42" s="818"/>
      <c r="E42" s="818"/>
      <c r="F42" s="818"/>
      <c r="G42" s="825"/>
      <c r="H42" s="817"/>
      <c r="I42" s="818"/>
      <c r="J42" s="818"/>
      <c r="K42" s="825"/>
      <c r="L42" s="817"/>
      <c r="M42" s="818"/>
      <c r="N42" s="818"/>
      <c r="O42" s="819"/>
    </row>
    <row r="43" spans="1:15" ht="25.5">
      <c r="A43" s="830"/>
      <c r="B43" s="367" t="s">
        <v>179</v>
      </c>
      <c r="C43" s="828"/>
      <c r="D43" s="818"/>
      <c r="E43" s="818"/>
      <c r="F43" s="818"/>
      <c r="G43" s="825"/>
      <c r="H43" s="817"/>
      <c r="I43" s="818"/>
      <c r="J43" s="818"/>
      <c r="K43" s="825"/>
      <c r="L43" s="817"/>
      <c r="M43" s="818"/>
      <c r="N43" s="818"/>
      <c r="O43" s="819"/>
    </row>
    <row r="44" spans="1:15">
      <c r="A44" s="830"/>
      <c r="B44" s="367" t="s">
        <v>180</v>
      </c>
      <c r="C44" s="828"/>
      <c r="D44" s="818"/>
      <c r="E44" s="818"/>
      <c r="F44" s="818"/>
      <c r="G44" s="825"/>
      <c r="H44" s="817"/>
      <c r="I44" s="818"/>
      <c r="J44" s="818"/>
      <c r="K44" s="825"/>
      <c r="L44" s="817"/>
      <c r="M44" s="818"/>
      <c r="N44" s="818"/>
      <c r="O44" s="819"/>
    </row>
    <row r="45" spans="1:15" ht="26.25" thickBot="1">
      <c r="A45" s="831"/>
      <c r="B45" s="371" t="s">
        <v>181</v>
      </c>
      <c r="C45" s="820"/>
      <c r="D45" s="812"/>
      <c r="E45" s="812"/>
      <c r="F45" s="812"/>
      <c r="G45" s="821"/>
      <c r="H45" s="811"/>
      <c r="I45" s="812"/>
      <c r="J45" s="812"/>
      <c r="K45" s="821"/>
      <c r="L45" s="811"/>
      <c r="M45" s="812"/>
      <c r="N45" s="812"/>
      <c r="O45" s="813"/>
    </row>
    <row r="46" spans="1:15" ht="15.75" thickTop="1"/>
  </sheetData>
  <sheetProtection autoFilter="0" pivotTables="0"/>
  <mergeCells count="102">
    <mergeCell ref="B7:O7"/>
    <mergeCell ref="B2:O2"/>
    <mergeCell ref="B4:K4"/>
    <mergeCell ref="B5:K5"/>
    <mergeCell ref="B6:K6"/>
    <mergeCell ref="C9:G9"/>
    <mergeCell ref="H9:K9"/>
    <mergeCell ref="H15:K15"/>
    <mergeCell ref="A16:A21"/>
    <mergeCell ref="C16:G16"/>
    <mergeCell ref="H16:K16"/>
    <mergeCell ref="C17:G17"/>
    <mergeCell ref="H17:K17"/>
    <mergeCell ref="C19:G19"/>
    <mergeCell ref="H19:K19"/>
    <mergeCell ref="C20:G20"/>
    <mergeCell ref="H20:K20"/>
    <mergeCell ref="A10:A15"/>
    <mergeCell ref="C10:G10"/>
    <mergeCell ref="H10:K10"/>
    <mergeCell ref="C11:G11"/>
    <mergeCell ref="H11:K11"/>
    <mergeCell ref="C12:G12"/>
    <mergeCell ref="H12:K12"/>
    <mergeCell ref="C14:G14"/>
    <mergeCell ref="H14:K14"/>
    <mergeCell ref="C15:G15"/>
    <mergeCell ref="C21:G21"/>
    <mergeCell ref="H21:K21"/>
    <mergeCell ref="A22:A27"/>
    <mergeCell ref="C22:G22"/>
    <mergeCell ref="H22:K22"/>
    <mergeCell ref="C23:G23"/>
    <mergeCell ref="H23:K23"/>
    <mergeCell ref="C25:G25"/>
    <mergeCell ref="H25:K25"/>
    <mergeCell ref="C26:G26"/>
    <mergeCell ref="A30:A33"/>
    <mergeCell ref="B30:B33"/>
    <mergeCell ref="C30:G30"/>
    <mergeCell ref="H30:K30"/>
    <mergeCell ref="C31:G31"/>
    <mergeCell ref="H31:K31"/>
    <mergeCell ref="C32:G32"/>
    <mergeCell ref="H32:K32"/>
    <mergeCell ref="C33:G33"/>
    <mergeCell ref="H33:K33"/>
    <mergeCell ref="A34:A39"/>
    <mergeCell ref="C34:G34"/>
    <mergeCell ref="H34:K34"/>
    <mergeCell ref="C35:G35"/>
    <mergeCell ref="H35:K35"/>
    <mergeCell ref="C37:G37"/>
    <mergeCell ref="H37:K37"/>
    <mergeCell ref="C38:G38"/>
    <mergeCell ref="H38:K38"/>
    <mergeCell ref="C39:G39"/>
    <mergeCell ref="A40:A45"/>
    <mergeCell ref="C40:G40"/>
    <mergeCell ref="H40:K40"/>
    <mergeCell ref="C42:G42"/>
    <mergeCell ref="H42:K42"/>
    <mergeCell ref="C43:G43"/>
    <mergeCell ref="H43:K43"/>
    <mergeCell ref="C44:G44"/>
    <mergeCell ref="H44:K44"/>
    <mergeCell ref="L19:O19"/>
    <mergeCell ref="L20:O20"/>
    <mergeCell ref="L21:O21"/>
    <mergeCell ref="L22:O22"/>
    <mergeCell ref="L23:O23"/>
    <mergeCell ref="L25:O25"/>
    <mergeCell ref="C45:G45"/>
    <mergeCell ref="H45:K45"/>
    <mergeCell ref="L9:O9"/>
    <mergeCell ref="L10:O10"/>
    <mergeCell ref="L11:O11"/>
    <mergeCell ref="L12:O12"/>
    <mergeCell ref="L14:O14"/>
    <mergeCell ref="L15:O15"/>
    <mergeCell ref="L16:O16"/>
    <mergeCell ref="L17:O17"/>
    <mergeCell ref="H39:K39"/>
    <mergeCell ref="H26:K26"/>
    <mergeCell ref="C27:G27"/>
    <mergeCell ref="H27:K27"/>
    <mergeCell ref="C28:G28"/>
    <mergeCell ref="H28:K28"/>
    <mergeCell ref="C29:G29"/>
    <mergeCell ref="H29:K29"/>
    <mergeCell ref="L39:O39"/>
    <mergeCell ref="L40:O40"/>
    <mergeCell ref="L42:O42"/>
    <mergeCell ref="L43:O43"/>
    <mergeCell ref="L44:O44"/>
    <mergeCell ref="L45:O45"/>
    <mergeCell ref="L26:O26"/>
    <mergeCell ref="L27:O27"/>
    <mergeCell ref="L34:O34"/>
    <mergeCell ref="L35:O35"/>
    <mergeCell ref="L37:O37"/>
    <mergeCell ref="L38:O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3D7BAA09CC9443A184BC27D071A595" ma:contentTypeVersion="4" ma:contentTypeDescription="Create a new document." ma:contentTypeScope="" ma:versionID="d98fac1020d838d6692866f2a0caa5a5">
  <xsd:schema xmlns:xsd="http://www.w3.org/2001/XMLSchema" xmlns:xs="http://www.w3.org/2001/XMLSchema" xmlns:p="http://schemas.microsoft.com/office/2006/metadata/properties" xmlns:ns2="472e6e8d-9783-4aa8-8d00-49de79cabc66" targetNamespace="http://schemas.microsoft.com/office/2006/metadata/properties" ma:root="true" ma:fieldsID="dadeaf7a7e179f14f1b60bb84079bab1" ns2:_="">
    <xsd:import namespace="472e6e8d-9783-4aa8-8d00-49de79cab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e6e8d-9783-4aa8-8d00-49de79cab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ABF50-C499-45DF-814E-C875707F98F4}">
  <ds:schemaRefs>
    <ds:schemaRef ds:uri="http://schemas.microsoft.com/sharepoint/v3/contenttype/forms"/>
  </ds:schemaRefs>
</ds:datastoreItem>
</file>

<file path=customXml/itemProps2.xml><?xml version="1.0" encoding="utf-8"?>
<ds:datastoreItem xmlns:ds="http://schemas.openxmlformats.org/officeDocument/2006/customXml" ds:itemID="{3F181D16-3148-4391-8F08-81898683377F}">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472e6e8d-9783-4aa8-8d00-49de79cabc66"/>
    <ds:schemaRef ds:uri="http://www.w3.org/XML/1998/namespace"/>
  </ds:schemaRefs>
</ds:datastoreItem>
</file>

<file path=customXml/itemProps3.xml><?xml version="1.0" encoding="utf-8"?>
<ds:datastoreItem xmlns:ds="http://schemas.openxmlformats.org/officeDocument/2006/customXml" ds:itemID="{0CFEA08F-8643-449C-B0DE-4201DA8B1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e6e8d-9783-4aa8-8d00-49de79cab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Template revision History</vt:lpstr>
      <vt:lpstr>SCR-Cover Sheet</vt:lpstr>
      <vt:lpstr>Electronic Component Change</vt:lpstr>
      <vt:lpstr>Mechanical Component Change</vt:lpstr>
      <vt:lpstr>Software Change</vt:lpstr>
      <vt:lpstr>Commodity Team Recommendation</vt:lpstr>
      <vt:lpstr>6M Analysis expectations</vt:lpstr>
      <vt:lpstr>'SCR-Cover Sheet'!Print_Area</vt:lpstr>
      <vt:lpstr>'SCR-Cover Sheet'!Print_Titles</vt:lpstr>
    </vt:vector>
  </TitlesOfParts>
  <Manager/>
  <Company>Veoneer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dennis.nielsen@veoneer.com</dc:creator>
  <cp:keywords/>
  <dc:description/>
  <cp:lastModifiedBy>Kavitha Shah</cp:lastModifiedBy>
  <cp:revision/>
  <dcterms:created xsi:type="dcterms:W3CDTF">2014-04-15T12:25:14Z</dcterms:created>
  <dcterms:modified xsi:type="dcterms:W3CDTF">2022-11-21T17:27:10Z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0x0101007F3D7BAA09CC9443A184BC27D071A595</vt:lpwstr>
  </property>
  <property fmtid="{D5CDD505-2E9C-101B-9397-08002B2CF9AE}" pid="3" name="_dlc_DocIdItemGuid">
    <vt:lpwstr>c1418384-38ab-41e2-aaf5-277726456119</vt:lpwstr>
  </property>
  <property fmtid="{D5CDD505-2E9C-101B-9397-08002B2CF9AE}" pid="4" name="URL">
    <vt:lpwstr/>
  </property>
  <property fmtid="{D5CDD505-2E9C-101B-9397-08002B2CF9AE}" pid="5" name="TaxKeyword">
    <vt:lpwstr/>
  </property>
  <property fmtid="{D5CDD505-2E9C-101B-9397-08002B2CF9AE}" pid="6" name="Document Version">
    <vt:lpwstr>1.2</vt:lpwstr>
  </property>
  <property fmtid="{D5CDD505-2E9C-101B-9397-08002B2CF9AE}" pid="7" name="Doc ID">
    <vt:lpwstr>VS007 Appendix J1 - Supplier Change Request Template</vt:lpwstr>
  </property>
  <property fmtid="{D5CDD505-2E9C-101B-9397-08002B2CF9AE}" pid="8" name="Document Type">
    <vt:lpwstr>Other</vt:lpwstr>
  </property>
  <property fmtid="{D5CDD505-2E9C-101B-9397-08002B2CF9AE}" pid="9" name="Function">
    <vt:lpwstr>Engineering / Development</vt:lpwstr>
  </property>
  <property fmtid="{D5CDD505-2E9C-101B-9397-08002B2CF9AE}" pid="10" name="Release Date">
    <vt:filetime>2022-02-22T06:00:00Z</vt:filetime>
  </property>
  <property fmtid="{D5CDD505-2E9C-101B-9397-08002B2CF9AE}" pid="11" name="Standard">
    <vt:lpwstr>403</vt:lpwstr>
  </property>
</Properties>
</file>